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18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8">'8- 政府性基金预算支出表'!$1:$6</definedName>
    <definedName name="_xlnm.Print_Titles" localSheetId="2">'2-部门收入总表'!$1:$5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<sst xmlns="http://schemas.openxmlformats.org/spreadsheetml/2006/main" count="1363" uniqueCount="488">
  <si>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</si>
  <si>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</si>
  <si>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</si>
  <si>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</si>
  <si>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</si>
  <si>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</si>
  <si>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</si>
  <si>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</si>
  <si>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</si>
  <si>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</si>
  <si>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</si>
  <si>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</si>
  <si>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</si>
  <si>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</si>
  <si>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</si>
  <si>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</si>
  <si>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</si>
  <si>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</si>
  <si>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</si>
  <si>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</si>
  <si>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</si>
  <si>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</si>
  <si>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</si>
  <si>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</si>
  <si>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</si>
  <si>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</si>
  <si>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</si>
  <si>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</si>
  <si>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</si>
  <si>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</si>
  <si>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</si>
  <si>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</si>
  <si>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</si>
  <si>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</si>
  <si>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</si>
  <si>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</si>
  <si>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</si>
  <si>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</si>
  <si>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</si>
  <si>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</si>
  <si>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</si>
  <si>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</si>
  <si>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</si>
  <si>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</si>
  <si>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</si>
  <si>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</si>
  <si>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</si>
  <si>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</si>
  <si>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</si>
  <si>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</si>
  <si>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</si>
  <si>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</si>
  <si>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</si>
  <si>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</si>
  <si>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</si>
  <si>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</si>
  <si>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</si>
  <si>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</si>
  <si>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</si>
  <si>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</si>
  <si>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</si>
  <si>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</si>
  <si>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</si>
  <si>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</si>
  <si>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</si>
  <si>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</si>
  <si>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</si>
  <si>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</si>
  <si>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</si>
  <si>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</si>
  <si>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</si>
  <si>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</si>
  <si>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</si>
  <si>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</si>
  <si>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</si>
  <si>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</si>
  <si>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</si>
  <si>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</si>
  <si>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</si>
  <si>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</si>
  <si>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</si>
  <si>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</si>
  <si>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</si>
  <si>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</si>
  <si>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</si>
  <si>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</si>
  <si>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</si>
  <si>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</si>
  <si>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</si>
  <si>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</si>
  <si>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</si>
  <si>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</si>
  <si>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</si>
  <si>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</si>
  <si>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</si>
  <si>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</si>
  <si>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</si>
  <si>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</si>
  <si>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</si>
  <si>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</si>
  <si>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</si>
  <si>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</si>
  <si>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</si>
  <si>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</si>
  <si>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</si>
  <si>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</si>
  <si>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</si>
  <si>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</si>
  <si>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</si>
  <si>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</si>
  <si>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</si>
  <si>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</si>
  <si>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</si>
  <si>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</si>
  <si>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</si>
  <si>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</si>
  <si>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</si>
  <si>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</si>
  <si>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</si>
  <si>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</si>
  <si>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</si>
  <si>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</si>
  <si>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</si>
  <si>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</si>
  <si>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</si>
  <si>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</si>
  <si>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</si>
  <si>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</si>
  <si>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</si>
  <si>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</si>
  <si>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</si>
  <si>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</si>
  <si>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</si>
  <si>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</si>
  <si>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</si>
  <si>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</si>
  <si>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</si>
  <si>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</si>
  <si>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</si>
  <si>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</si>
  <si>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</si>
  <si>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</si>
  <si>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</si>
  <si>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</si>
  <si>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</si>
  <si>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</si>
  <si>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</si>
  <si>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</si>
  <si>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</si>
  <si>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</si>
  <si>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</si>
  <si>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</si>
  <si>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</si>
  <si>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</si>
  <si>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</si>
  <si>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</si>
  <si>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</si>
  <si>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</si>
  <si>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</si>
  <si>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</si>
  <si>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</si>
  <si>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</si>
  <si>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</si>
  <si>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</si>
  <si>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</si>
  <si>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</si>
  <si>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</si>
  <si>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</si>
  <si>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</si>
  <si>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</si>
  <si>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</si>
  <si>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</si>
  <si>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</si>
  <si>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</si>
  <si>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</si>
  <si>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</si>
  <si>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</si>
  <si>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</si>
  <si>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</si>
  <si>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</si>
  <si>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</si>
  <si>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</si>
  <si>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</si>
  <si>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</si>
  <si>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</si>
  <si>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</si>
  <si>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</si>
  <si>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</si>
  <si>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</si>
  <si>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</si>
  <si>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</si>
  <si>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</si>
  <si>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</si>
  <si>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</si>
  <si>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</si>
  <si>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</si>
  <si>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</si>
  <si>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</si>
  <si>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</si>
  <si>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</si>
  <si>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</si>
  <si>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</si>
  <si>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</si>
  <si>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</si>
  <si>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</si>
  <si>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</si>
  <si>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</si>
  <si>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</si>
  <si>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</si>
  <si>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</si>
  <si>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</si>
  <si>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</si>
  <si>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</si>
  <si>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</si>
  <si>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</si>
  <si>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</si>
  <si>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</si>
  <si>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</si>
  <si>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</si>
  <si>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</si>
  <si>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</si>
  <si>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</si>
  <si>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</si>
  <si>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</si>
  <si>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</si>
  <si>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</si>
  <si>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</si>
  <si>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</si>
  <si>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</si>
  <si>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</si>
  <si>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</si>
  <si>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</si>
  <si>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</si>
  <si>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</si>
  <si>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</si>
  <si>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</si>
  <si>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</si>
  <si>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</si>
  <si>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</si>
  <si>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</si>
  <si>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</si>
  <si>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</si>
  <si>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</si>
  <si>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</si>
  <si>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</si>
  <si>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</si>
  <si>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</si>
  <si>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</si>
  <si>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</si>
  <si>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</si>
  <si>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</si>
  <si>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</si>
  <si>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</si>
  <si>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</si>
  <si>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</si>
  <si>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</si>
  <si>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</si>
  <si>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</si>
  <si>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</si>
  <si>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</si>
  <si>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</si>
  <si>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</si>
  <si>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</si>
  <si>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</si>
  <si>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</si>
  <si>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</si>
  <si>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</si>
  <si>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</si>
  <si>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</si>
  <si>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</si>
  <si>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</si>
  <si>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</si>
  <si>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</si>
  <si>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</si>
  <si>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</si>
  <si>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</si>
  <si>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</si>
  <si>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</si>
  <si>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</si>
  <si>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</si>
  <si>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</si>
  <si>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</si>
  <si>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</si>
  <si>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</si>
  <si>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</si>
  <si>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</si>
  <si>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</si>
  <si>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</si>
  <si>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</si>
  <si>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</si>
  <si>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</si>
  <si>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</si>
  <si>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</si>
  <si>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</si>
  <si>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</si>
  <si>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</si>
  <si>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</si>
  <si>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</si>
  <si>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</si>
  <si>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</si>
  <si>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</si>
  <si>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</si>
  <si>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</si>
  <si>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</si>
  <si>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</si>
  <si>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</si>
  <si>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</si>
  <si>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</si>
  <si>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</si>
  <si>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</si>
  <si>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</si>
  <si>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</si>
  <si>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重庆市江津区中医院（本级）2025年收支总表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</si>
  <si>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</si>
  <si>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</si>
  <si>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</si>
  <si>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</si>
  <si>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</si>
  <si>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</si>
  <si>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</si>
  <si>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</si>
  <si>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</si>
  <si>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</si>
  <si>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</si>
  <si>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</si>
  <si>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</si>
  <si>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</si>
  <si>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</si>
  <si>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</si>
  <si>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</si>
  <si>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</si>
  <si>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</si>
  <si>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</si>
  <si>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</si>
  <si>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</si>
  <si>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</si>
  <si>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</si>
  <si>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</si>
  <si>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</si>
  <si>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</si>
  <si>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</si>
  <si>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</si>
  <si>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</si>
  <si>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</si>
  <si>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</si>
  <si>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重庆市江津区中医院（本级）2025年收入总表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</si>
  <si>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</si>
  <si>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</si>
  <si>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</si>
  <si>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</si>
  <si>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</si>
  <si>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</si>
  <si>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</si>
  <si>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</si>
  <si>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</si>
  <si>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</si>
  <si>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</si>
  <si>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</si>
  <si>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</si>
  <si>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</si>
  <si>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</si>
  <si>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</si>
  <si>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行政事业单位养老支出</t>
  </si>
  <si>
    <t>  2080505</t>
  </si>
  <si>
    <t>机关事业单位基本养老保险缴费支出</t>
  </si>
  <si>
    <t>  2080506</t>
  </si>
  <si>
    <t>机关事业单位职业年金缴费支出</t>
  </si>
  <si>
    <t>  2080599</t>
  </si>
  <si>
    <t>其他行政事业单位养老支出</t>
  </si>
  <si>
    <t>210</t>
  </si>
  <si>
    <t>卫生健康支出</t>
  </si>
  <si>
    <t> 21002</t>
  </si>
  <si>
    <t>公立医院</t>
  </si>
  <si>
    <t>  2100202</t>
  </si>
  <si>
    <t>中医（民族）医院</t>
  </si>
  <si>
    <t>  2100299</t>
  </si>
  <si>
    <t>其他公立医院支出</t>
  </si>
  <si>
    <t> 21004</t>
  </si>
  <si>
    <t>公共卫生</t>
  </si>
  <si>
    <t>  2100499</t>
  </si>
  <si>
    <t>其他公共卫生支出</t>
  </si>
  <si>
    <t> 21011</t>
  </si>
  <si>
    <t>行政事业单位医疗</t>
  </si>
  <si>
    <t>  2101102</t>
  </si>
  <si>
    <t>事业单位医疗</t>
  </si>
  <si>
    <t>  2101199</t>
  </si>
  <si>
    <t>其他行政事业单位医疗支出</t>
  </si>
  <si>
    <t> 21017</t>
  </si>
  <si>
    <t>中医药事务</t>
  </si>
  <si>
    <t>  2101704</t>
  </si>
  <si>
    <t>中医（民族医）药专项</t>
  </si>
  <si>
    <t>221</t>
  </si>
  <si>
    <t>住房保障支出</t>
  </si>
  <si>
    <t> 22102</t>
  </si>
  <si>
    <t>住房改革支出</t>
  </si>
  <si>
    <t>  2210201</t>
  </si>
  <si>
    <t>住房公积金</t>
  </si>
  <si>
    <t>表3</t>
  </si>
  <si>
    <t>重庆市江津区中医院（本级）2025年支出总表</t>
  </si>
  <si>
    <t>基本支出</t>
  </si>
  <si>
    <t>项目支出</t>
  </si>
  <si>
    <t>上缴上级支出</t>
  </si>
  <si>
    <t>事业单位经营支出</t>
  </si>
  <si>
    <t>对下级单位补助支出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</si>
  <si>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</si>
  <si>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</si>
  <si>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</si>
  <si>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</si>
  <si>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 公立医院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</si>
  <si>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2100202</t>
    </r>
  </si>
  <si>
    <t>  中医（民族）医院</t>
  </si>
  <si>
    <t> 2100299</t>
  </si>
  <si>
    <t>  其他公立医院支出</t>
  </si>
  <si>
    <t> 公共卫生</t>
  </si>
  <si>
    <t>  其他公共卫生支出</t>
  </si>
  <si>
    <t> 行政事业单位医疗</t>
  </si>
  <si>
    <t>  事业单位医疗</t>
  </si>
  <si>
    <t>  其他行政事业单位医疗支出</t>
  </si>
  <si>
    <t> 中医药事务</t>
  </si>
  <si>
    <t>  中医（民族医）药专项</t>
  </si>
  <si>
    <t> 住房改革支出</t>
  </si>
  <si>
    <t>  住房公积金</t>
  </si>
  <si>
    <t>表4</t>
  </si>
  <si>
    <t>重庆市江津区中医院（本级）2025年财政拨款收支总表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</si>
  <si>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</si>
  <si>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</si>
  <si>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</si>
  <si>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</si>
  <si>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</si>
  <si>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</si>
  <si>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</si>
  <si>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</si>
  <si>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</si>
  <si>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</si>
  <si>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</si>
  <si>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</si>
  <si>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社会保障和就业支出</t>
  </si>
  <si>
    <t xml:space="preserve">  卫生健康支出</t>
  </si>
  <si>
    <t>二、结转下年</t>
  </si>
  <si>
    <t>表5</t>
  </si>
  <si>
    <t>重庆市江津区中医院（本级）2025年一般公共预算财政拨款支出预算表</t>
  </si>
  <si>
    <t>2024年预算数</t>
  </si>
  <si>
    <t>2025年预算数</t>
  </si>
  <si>
    <t>小计</t>
  </si>
  <si>
    <t>表6</t>
  </si>
  <si>
    <t>重庆市江津区中医院（本级）2025年一般公共预算财政拨款基本支出预算表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</si>
  <si>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</si>
  <si>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</si>
  <si>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</si>
  <si>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</si>
  <si>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</si>
  <si>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</si>
  <si>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</si>
  <si>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30108</t>
  </si>
  <si>
    <t> 机关事业单位基本养老保险缴费</t>
  </si>
  <si>
    <t> 30109</t>
  </si>
  <si>
    <t> 职业年金缴费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</si>
  <si>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</si>
  <si>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</si>
  <si>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</si>
  <si>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</si>
  <si>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</si>
  <si>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</si>
  <si>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</si>
  <si>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重庆市江津区中医院（本级）2025年一般公共预算“三公”经费支出表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</si>
  <si>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</si>
  <si>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</si>
  <si>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</si>
  <si>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</si>
  <si>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</si>
  <si>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</si>
  <si>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</si>
  <si>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重庆市江津区中医院（本级）2025年政府性基金预算收入支出预算表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</si>
  <si>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</si>
  <si>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</si>
  <si>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</si>
  <si>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</si>
  <si>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</si>
  <si>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</si>
  <si>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</si>
  <si>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</si>
  <si>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重庆市江津区中医院（本级）2025年国有资本经营预算收入支出预算表</t>
  </si>
  <si>
    <t>（备注：本单位无国有资本经营收支，故此表无数据。）</t>
  </si>
  <si>
    <t>表10</t>
  </si>
  <si>
    <t>重庆市江津区中医院（本级）2025年政府采购预算明细表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</si>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</sst>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8" fillId="0" borderId="0"/>
    <xf numFmtId="0" fontId="45" fillId="0" borderId="0"/>
    <xf numFmtId="0" fontId="8" fillId="0" borderId="0"/>
    <xf numFmtId="0" fontId="8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4" fillId="0" borderId="0" xfId="52" applyFont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9" fontId="5" fillId="0" borderId="1" xfId="52" applyNumberFormat="1" applyFont="1" applyFill="1" applyBorder="1" applyAlignment="1" applyProtection="1">
      <alignment horizontal="right" vertical="center"/>
    </xf>
    <xf numFmtId="49" fontId="5" fillId="0" borderId="13" xfId="52" applyNumberFormat="1" applyFont="1" applyFill="1" applyBorder="1" applyAlignment="1" applyProtection="1">
      <alignment horizontal="right" vertic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0" fontId="8" fillId="0" borderId="0" xfId="52" applyFill="1" applyAlignment="1">
      <alignment horizontal="center"/>
    </xf>
    <xf numFmtId="0" fontId="8" fillId="0" borderId="0" xfId="52" applyAlignment="1">
      <alignment horizontal="center"/>
    </xf>
    <xf numFmtId="0" fontId="11" fillId="0" borderId="0" xfId="52" applyFont="1" applyFill="1" applyAlignment="1">
      <alignment horizontal="center"/>
    </xf>
    <xf numFmtId="0" fontId="11" fillId="0" borderId="0" xfId="52" applyFont="1" applyAlignment="1">
      <alignment horizontal="center"/>
    </xf>
    <xf numFmtId="0" fontId="6" fillId="0" borderId="0" xfId="52" applyFont="1" applyFill="1" applyAlignment="1">
      <alignment horizontal="center"/>
    </xf>
    <xf numFmtId="0" fontId="6" fillId="0" borderId="0" xfId="52" applyFont="1" applyAlignment="1">
      <alignment horizontal="center"/>
    </xf>
    <xf numFmtId="0" fontId="6" fillId="0" borderId="0" xfId="52" applyNumberFormat="1" applyFont="1" applyFill="1" applyAlignment="1" applyProtection="1">
      <alignment horizontal="center"/>
    </xf>
    <xf numFmtId="0" fontId="5" fillId="0" borderId="14" xfId="52" applyNumberFormat="1" applyFont="1" applyFill="1" applyBorder="1" applyAlignment="1" applyProtection="1">
      <alignment horizontal="center" vertical="center"/>
    </xf>
    <xf numFmtId="177" fontId="5" fillId="0" borderId="6" xfId="52" applyNumberFormat="1" applyFont="1" applyFill="1" applyBorder="1" applyAlignment="1" applyProtection="1">
      <alignment horizontal="center" vertical="center"/>
    </xf>
    <xf numFmtId="177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0" fontId="8" fillId="0" borderId="1" xfId="52" applyFill="1" applyBorder="1" applyAlignment="1">
      <alignment horizont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19" fillId="0" borderId="6" xfId="51" applyFont="1" applyBorder="1" applyAlignment="1">
      <alignment horizontal="left" vertical="center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19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19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/>
    </xf>
    <xf numFmtId="0" fontId="14" fillId="0" borderId="1" xfId="51" applyFont="1" applyBorder="1"/>
    <xf numFmtId="0" fontId="20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177" fontId="5" fillId="0" borderId="6" xfId="51" applyNumberFormat="1" applyFont="1" applyFill="1" applyBorder="1" applyAlignment="1" applyProtection="1">
      <alignment horizontal="center" vertical="center" wrapText="1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1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7" fontId="5" fillId="0" borderId="9" xfId="52" applyNumberFormat="1" applyFont="1" applyFill="1" applyBorder="1" applyAlignment="1" applyProtection="1">
      <alignment horizontal="center" vertical="center" wrapText="1"/>
    </xf>
    <xf numFmtId="177" fontId="5" fillId="0" borderId="8" xfId="52" applyNumberFormat="1" applyFont="1" applyFill="1" applyBorder="1" applyAlignment="1" applyProtection="1">
      <alignment horizontal="center" vertical="center" wrapText="1"/>
    </xf>
    <xf numFmtId="4" fontId="6" fillId="0" borderId="9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4" fontId="6" fillId="0" borderId="8" xfId="52" applyNumberFormat="1" applyFont="1" applyFill="1" applyBorder="1" applyAlignment="1" applyProtection="1">
      <alignment horizontal="center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8" fillId="0" borderId="1" xfId="52" applyBorder="1" applyAlignment="1">
      <alignment horizontal="center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"/>
    </xf>
    <xf numFmtId="177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 applyProtection="1">
      <alignment vertical="center" wrapText="1"/>
    </xf>
    <xf numFmtId="0" fontId="16" fillId="0" borderId="0" xfId="52" applyFont="1" applyFill="1" applyAlignment="1">
      <alignment horizontal="center" vertical="center"/>
    </xf>
    <xf numFmtId="0" fontId="9" fillId="0" borderId="0" xfId="52" applyFont="1" applyAlignment="1">
      <alignment horizont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22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horizontal="center" vertical="center"/>
    </xf>
    <xf numFmtId="4" fontId="6" fillId="0" borderId="5" xfId="52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4" fontId="6" fillId="0" borderId="8" xfId="52" applyNumberFormat="1" applyFont="1" applyBorder="1" applyAlignment="1">
      <alignment horizontal="center" vertical="center" wrapText="1"/>
    </xf>
    <xf numFmtId="4" fontId="6" fillId="0" borderId="13" xfId="52" applyNumberFormat="1" applyFont="1" applyBorder="1" applyAlignment="1">
      <alignment horizontal="center" vertical="center" wrapText="1"/>
    </xf>
    <xf numFmtId="4" fontId="6" fillId="0" borderId="3" xfId="52" applyNumberFormat="1" applyFont="1" applyFill="1" applyBorder="1" applyAlignment="1" applyProtection="1">
      <alignment horizontal="center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>
      <alignment horizontal="center" vertical="center" wrapText="1"/>
    </xf>
    <xf numFmtId="0" fontId="6" fillId="0" borderId="13" xfId="52" applyFont="1" applyBorder="1" applyAlignment="1">
      <alignment horizontal="center"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horizontal="center" vertical="center" wrapText="1"/>
    </xf>
    <xf numFmtId="4" fontId="6" fillId="0" borderId="1" xfId="52" applyNumberFormat="1" applyFont="1" applyBorder="1" applyAlignment="1">
      <alignment horizontal="center"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833333333333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833333333333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C5" sqref="C5:C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480</v>
      </c>
      <c r="E1" s="18"/>
    </row>
    <row r="2" s="14" customFormat="1" ht="42.75" customHeight="1" spans="1:8">
      <c r="A2" s="19" t="s">
        <v>481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473</v>
      </c>
      <c r="B5" s="25" t="s">
        <v>474</v>
      </c>
      <c r="C5" s="25" t="s">
        <v>475</v>
      </c>
      <c r="D5" s="26" t="s">
        <v>476</v>
      </c>
      <c r="E5" s="26" t="s">
        <v>477</v>
      </c>
      <c r="F5" s="26"/>
      <c r="G5" s="26"/>
      <c r="H5" s="26" t="s">
        <v>478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399</v>
      </c>
      <c r="G6" s="26" t="s">
        <v>400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482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11" sqref="H11"/>
    </sheetView>
  </sheetViews>
  <sheetFormatPr defaultColWidth="9" defaultRowHeight="14.25"/>
  <cols>
    <col min="1" max="1" width="12.8916666666667" customWidth="1"/>
    <col min="2" max="2" width="14.6333333333333" customWidth="1"/>
    <col min="3" max="3" width="7.44166666666667" customWidth="1"/>
    <col min="4" max="4" width="12.8916666666667" customWidth="1"/>
    <col min="5" max="5" width="10.6666666666667" customWidth="1"/>
    <col min="6" max="6" width="12.4416666666667" customWidth="1"/>
    <col min="7" max="7" width="11.775" customWidth="1"/>
    <col min="8" max="8" width="11.4416666666667" customWidth="1"/>
    <col min="9" max="9" width="8.66666666666667" customWidth="1"/>
    <col min="10" max="10" width="10.3333333333333" customWidth="1"/>
    <col min="11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483</v>
      </c>
      <c r="B1" s="3"/>
      <c r="C1" s="3"/>
      <c r="D1" s="3"/>
      <c r="E1" s="3"/>
      <c r="F1" s="3"/>
    </row>
    <row r="2" ht="40.5" customHeight="1" spans="1:13">
      <c r="A2" s="4" t="s">
        <v>484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347</v>
      </c>
      <c r="B6" s="11">
        <v>28067.54</v>
      </c>
      <c r="C6" s="11"/>
      <c r="D6" s="11"/>
      <c r="E6" s="11"/>
      <c r="F6" s="11"/>
      <c r="G6" s="11"/>
      <c r="H6" s="11">
        <v>28067.54</v>
      </c>
      <c r="I6" s="11"/>
      <c r="J6" s="11"/>
      <c r="K6" s="11"/>
      <c r="L6" s="11"/>
      <c r="M6" s="11"/>
    </row>
    <row r="7" ht="48" customHeight="1" spans="1:13">
      <c r="A7" s="12" t="s">
        <v>485</v>
      </c>
      <c r="B7" s="11">
        <v>16915.19</v>
      </c>
      <c r="C7" s="11"/>
      <c r="D7" s="11"/>
      <c r="E7" s="11"/>
      <c r="F7" s="11"/>
      <c r="G7" s="11"/>
      <c r="H7" s="11">
        <v>16915.19</v>
      </c>
      <c r="I7" s="11"/>
      <c r="J7" s="11"/>
      <c r="K7" s="11"/>
      <c r="L7" s="11"/>
      <c r="M7" s="11"/>
    </row>
    <row r="8" ht="48" customHeight="1" spans="1:13">
      <c r="A8" s="12" t="s">
        <v>486</v>
      </c>
      <c r="B8" s="11">
        <v>6907</v>
      </c>
      <c r="C8" s="11"/>
      <c r="D8" s="11"/>
      <c r="E8" s="11"/>
      <c r="F8" s="11"/>
      <c r="G8" s="11"/>
      <c r="H8" s="11">
        <v>6907</v>
      </c>
      <c r="I8" s="11"/>
      <c r="J8" s="11"/>
      <c r="K8" s="11"/>
      <c r="L8" s="11"/>
      <c r="M8" s="11"/>
    </row>
    <row r="9" ht="43" customHeight="1" spans="1:13">
      <c r="A9" s="12" t="s">
        <v>487</v>
      </c>
      <c r="B9" s="11">
        <v>4245.35</v>
      </c>
      <c r="C9" s="11"/>
      <c r="D9" s="11"/>
      <c r="E9" s="11"/>
      <c r="F9" s="11"/>
      <c r="G9" s="11"/>
      <c r="H9" s="11">
        <v>4245.35</v>
      </c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944444444444444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2"/>
  <sheetViews>
    <sheetView showGridLines="0" showZeros="0" workbookViewId="0">
      <selection activeCell="D15" sqref="D15"/>
    </sheetView>
  </sheetViews>
  <sheetFormatPr defaultColWidth="6.88333333333333" defaultRowHeight="20.1" customHeight="1"/>
  <cols>
    <col min="1" max="1" width="34.5" style="16" customWidth="1"/>
    <col min="2" max="4" width="34.5" style="72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2"/>
      <c r="C1" s="142"/>
      <c r="D1" s="143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6" customFormat="1" ht="38.25" customHeight="1" spans="1:251">
      <c r="A2" s="145" t="s">
        <v>312</v>
      </c>
      <c r="B2" s="145"/>
      <c r="C2" s="145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</row>
    <row r="3" ht="12.75" customHeight="1" spans="1:251">
      <c r="A3" s="147"/>
      <c r="B3" s="148"/>
      <c r="C3" s="142"/>
      <c r="D3" s="148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0"/>
      <c r="B4" s="149"/>
      <c r="C4" s="149"/>
      <c r="D4" s="76" t="s">
        <v>313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39" t="s">
        <v>314</v>
      </c>
      <c r="B5" s="39"/>
      <c r="C5" s="39" t="s">
        <v>315</v>
      </c>
      <c r="D5" s="39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1" t="s">
        <v>316</v>
      </c>
      <c r="B6" s="44" t="s">
        <v>317</v>
      </c>
      <c r="C6" s="41" t="s">
        <v>316</v>
      </c>
      <c r="D6" s="41" t="s">
        <v>317</v>
      </c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50">
        <v>988.067283</v>
      </c>
      <c r="C7" s="151" t="s">
        <v>319</v>
      </c>
      <c r="D7" s="152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132"/>
      <c r="C8" s="151" t="s">
        <v>321</v>
      </c>
      <c r="D8" s="153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132"/>
      <c r="C9" s="151" t="s">
        <v>323</v>
      </c>
      <c r="D9" s="153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132"/>
      <c r="C10" s="151" t="s">
        <v>325</v>
      </c>
      <c r="D10" s="153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132">
        <v>48700.003481</v>
      </c>
      <c r="C11" s="151" t="s">
        <v>327</v>
      </c>
      <c r="D11" s="153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54"/>
      <c r="C12" s="151" t="s">
        <v>329</v>
      </c>
      <c r="D12" s="153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330</v>
      </c>
      <c r="B13" s="154"/>
      <c r="C13" s="151" t="s">
        <v>331</v>
      </c>
      <c r="D13" s="15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332</v>
      </c>
      <c r="B14" s="154"/>
      <c r="C14" s="151" t="s">
        <v>333</v>
      </c>
      <c r="D14" s="153">
        <v>1148.860681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334</v>
      </c>
      <c r="B15" s="132"/>
      <c r="C15" s="151" t="s">
        <v>335</v>
      </c>
      <c r="D15" s="153">
        <v>48130.426602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55"/>
      <c r="B16" s="156"/>
      <c r="C16" s="151" t="s">
        <v>336</v>
      </c>
      <c r="D16" s="153">
        <v>408.78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55"/>
      <c r="B17" s="157"/>
      <c r="C17" s="158"/>
      <c r="D17" s="15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55"/>
      <c r="B18" s="157"/>
      <c r="C18" s="158"/>
      <c r="D18" s="153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59"/>
      <c r="B19" s="157"/>
      <c r="C19" s="158"/>
      <c r="D19" s="15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59"/>
      <c r="B20" s="157"/>
      <c r="C20" s="158"/>
      <c r="D20" s="153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59"/>
      <c r="B21" s="157"/>
      <c r="C21" s="160"/>
      <c r="D21" s="161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62" t="s">
        <v>337</v>
      </c>
      <c r="B22" s="163">
        <f>SUM(B7:B15)</f>
        <v>49688.070764</v>
      </c>
      <c r="C22" s="164" t="s">
        <v>338</v>
      </c>
      <c r="D22" s="163">
        <v>49688.067283</v>
      </c>
      <c r="F22" s="3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32" t="s">
        <v>339</v>
      </c>
      <c r="B23" s="151"/>
      <c r="C23" s="151" t="s">
        <v>340</v>
      </c>
      <c r="D23" s="161"/>
      <c r="E23" s="34"/>
      <c r="F23" s="3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32" t="s">
        <v>341</v>
      </c>
      <c r="B24" s="151"/>
      <c r="C24" s="151"/>
      <c r="D24" s="161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5">
      <c r="A25" s="165" t="s">
        <v>342</v>
      </c>
      <c r="B25" s="166">
        <f>B22</f>
        <v>49688.070764</v>
      </c>
      <c r="C25" s="167" t="s">
        <v>343</v>
      </c>
      <c r="D25" s="166">
        <f>D22+D23</f>
        <v>49688.067283</v>
      </c>
      <c r="E25" s="34"/>
    </row>
    <row r="32" customHeight="1" spans="3:3">
      <c r="C32" s="71"/>
    </row>
  </sheetData>
  <mergeCells count="3">
    <mergeCell ref="A2:D2"/>
    <mergeCell ref="A5:B5"/>
    <mergeCell ref="C5:D5"/>
  </mergeCells>
  <printOptions horizontalCentered="1"/>
  <pageMargins left="0" right="0" top="0.590277777777778" bottom="0" header="1.0625" footer="0.499999992490753"/>
  <pageSetup paperSize="9" scale="85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4" workbookViewId="0">
      <selection activeCell="E12" sqref="E12"/>
    </sheetView>
  </sheetViews>
  <sheetFormatPr defaultColWidth="6.88333333333333" defaultRowHeight="12.75" customHeight="1"/>
  <cols>
    <col min="1" max="1" width="10.3333333333333" style="16" customWidth="1"/>
    <col min="2" max="2" width="33.4416666666667" style="16" customWidth="1"/>
    <col min="3" max="3" width="12.6333333333333" style="72" customWidth="1"/>
    <col min="4" max="4" width="6.89166666666667" style="71" customWidth="1"/>
    <col min="5" max="6" width="11.6666666666667" style="72" customWidth="1"/>
    <col min="7" max="7" width="11.775" style="72" customWidth="1"/>
    <col min="8" max="8" width="11.1083333333333" style="72" customWidth="1"/>
    <col min="9" max="9" width="13.225" style="72" customWidth="1"/>
    <col min="10" max="10" width="10.5" style="16" customWidth="1"/>
    <col min="11" max="11" width="10.225" style="16" customWidth="1"/>
    <col min="12" max="12" width="9.225" style="16" customWidth="1"/>
    <col min="13" max="13" width="10.1083333333333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6" customFormat="1" ht="43.5" customHeight="1" spans="1:13">
      <c r="A2" s="122" t="s">
        <v>345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ht="20.1" customHeight="1" spans="1:13">
      <c r="A3" s="138"/>
      <c r="B3" s="138"/>
      <c r="C3" s="139"/>
      <c r="D3" s="139"/>
      <c r="E3" s="139"/>
      <c r="F3" s="139"/>
      <c r="G3" s="139"/>
      <c r="H3" s="139"/>
      <c r="I3" s="139"/>
      <c r="J3" s="138"/>
      <c r="K3" s="138"/>
      <c r="L3" s="139" t="s">
        <v>313</v>
      </c>
      <c r="M3" s="138"/>
    </row>
    <row r="4" ht="50" customHeight="1" spans="1:13">
      <c r="A4" s="39" t="s">
        <v>346</v>
      </c>
      <c r="B4" s="39"/>
      <c r="C4" s="6" t="s">
        <v>347</v>
      </c>
      <c r="D4" s="6" t="s">
        <v>341</v>
      </c>
      <c r="E4" s="6" t="s">
        <v>348</v>
      </c>
      <c r="F4" s="6" t="s">
        <v>349</v>
      </c>
      <c r="G4" s="6" t="s">
        <v>350</v>
      </c>
      <c r="H4" s="6" t="s">
        <v>351</v>
      </c>
      <c r="I4" s="6" t="s">
        <v>352</v>
      </c>
      <c r="J4" s="6" t="s">
        <v>353</v>
      </c>
      <c r="K4" s="6" t="s">
        <v>354</v>
      </c>
      <c r="L4" s="6" t="s">
        <v>355</v>
      </c>
      <c r="M4" s="6" t="s">
        <v>356</v>
      </c>
    </row>
    <row r="5" ht="42" customHeight="1" spans="1:13">
      <c r="A5" s="127" t="s">
        <v>357</v>
      </c>
      <c r="B5" s="128" t="s">
        <v>358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ht="27" customHeight="1" spans="1:13">
      <c r="A6" s="127" t="s">
        <v>347</v>
      </c>
      <c r="B6" s="127"/>
      <c r="C6" s="140">
        <f>E6+I6+D6</f>
        <v>49688.070083</v>
      </c>
      <c r="D6" s="140"/>
      <c r="E6" s="140">
        <f>E7+E12+E23</f>
        <v>988.066602</v>
      </c>
      <c r="F6" s="6"/>
      <c r="G6" s="6"/>
      <c r="H6" s="6"/>
      <c r="I6" s="140">
        <v>48700.003481</v>
      </c>
      <c r="J6" s="141"/>
      <c r="K6" s="6"/>
      <c r="L6" s="6"/>
      <c r="M6" s="6"/>
    </row>
    <row r="7" ht="22" customHeight="1" spans="1:13">
      <c r="A7" s="32" t="s">
        <v>359</v>
      </c>
      <c r="B7" s="32" t="s">
        <v>360</v>
      </c>
      <c r="C7" s="132">
        <f t="shared" ref="C7:C25" si="0">E7+I7+D7</f>
        <v>1148.86</v>
      </c>
      <c r="D7" s="132"/>
      <c r="E7" s="132">
        <v>748.22</v>
      </c>
      <c r="F7" s="132"/>
      <c r="G7" s="132"/>
      <c r="H7" s="132"/>
      <c r="I7" s="132">
        <v>400.64</v>
      </c>
      <c r="J7" s="49"/>
      <c r="K7" s="49"/>
      <c r="L7" s="49"/>
      <c r="M7" s="49"/>
    </row>
    <row r="8" ht="22" customHeight="1" spans="1:13">
      <c r="A8" s="32" t="s">
        <v>361</v>
      </c>
      <c r="B8" s="32" t="s">
        <v>362</v>
      </c>
      <c r="C8" s="132">
        <f t="shared" si="0"/>
        <v>1148.860681</v>
      </c>
      <c r="D8" s="82"/>
      <c r="E8" s="132">
        <v>748.220681</v>
      </c>
      <c r="F8" s="82"/>
      <c r="G8" s="82"/>
      <c r="H8" s="82"/>
      <c r="I8" s="132">
        <v>400.64</v>
      </c>
      <c r="J8" s="135"/>
      <c r="K8" s="135"/>
      <c r="L8" s="135"/>
      <c r="M8" s="135"/>
    </row>
    <row r="9" ht="22" customHeight="1" spans="1:13">
      <c r="A9" s="32" t="s">
        <v>363</v>
      </c>
      <c r="B9" s="32" t="s">
        <v>364</v>
      </c>
      <c r="C9" s="132">
        <f t="shared" si="0"/>
        <v>420.890454</v>
      </c>
      <c r="D9" s="82"/>
      <c r="E9" s="132">
        <v>183.160454</v>
      </c>
      <c r="F9" s="82"/>
      <c r="G9" s="82"/>
      <c r="H9" s="82"/>
      <c r="I9" s="132">
        <v>237.73</v>
      </c>
      <c r="J9" s="135"/>
      <c r="K9" s="135"/>
      <c r="L9" s="135"/>
      <c r="M9" s="135"/>
    </row>
    <row r="10" ht="22" customHeight="1" spans="1:13">
      <c r="A10" s="32" t="s">
        <v>365</v>
      </c>
      <c r="B10" s="32" t="s">
        <v>366</v>
      </c>
      <c r="C10" s="132">
        <f t="shared" si="0"/>
        <v>215.490227</v>
      </c>
      <c r="D10" s="82"/>
      <c r="E10" s="132">
        <v>91.580227</v>
      </c>
      <c r="F10" s="82"/>
      <c r="G10" s="82"/>
      <c r="H10" s="82"/>
      <c r="I10" s="132">
        <v>123.91</v>
      </c>
      <c r="J10" s="135"/>
      <c r="K10" s="135"/>
      <c r="L10" s="135"/>
      <c r="M10" s="135"/>
    </row>
    <row r="11" ht="22" customHeight="1" spans="1:13">
      <c r="A11" s="32" t="s">
        <v>367</v>
      </c>
      <c r="B11" s="32" t="s">
        <v>368</v>
      </c>
      <c r="C11" s="132">
        <f t="shared" si="0"/>
        <v>512.48</v>
      </c>
      <c r="D11" s="82"/>
      <c r="E11" s="132">
        <v>473.48</v>
      </c>
      <c r="F11" s="82"/>
      <c r="G11" s="82"/>
      <c r="H11" s="82"/>
      <c r="I11" s="132">
        <v>39</v>
      </c>
      <c r="J11" s="135"/>
      <c r="K11" s="135"/>
      <c r="L11" s="135"/>
      <c r="M11" s="135"/>
    </row>
    <row r="12" ht="22" customHeight="1" spans="1:13">
      <c r="A12" s="32" t="s">
        <v>369</v>
      </c>
      <c r="B12" s="32" t="s">
        <v>370</v>
      </c>
      <c r="C12" s="132">
        <f t="shared" si="0"/>
        <v>48130.426602</v>
      </c>
      <c r="D12" s="132"/>
      <c r="E12" s="132">
        <v>239.846602</v>
      </c>
      <c r="F12" s="82"/>
      <c r="G12" s="82"/>
      <c r="H12" s="82"/>
      <c r="I12" s="132">
        <v>47890.58</v>
      </c>
      <c r="J12" s="135"/>
      <c r="K12" s="135"/>
      <c r="L12" s="135"/>
      <c r="M12" s="135"/>
    </row>
    <row r="13" ht="22" customHeight="1" spans="1:13">
      <c r="A13" s="32" t="s">
        <v>371</v>
      </c>
      <c r="B13" s="32" t="s">
        <v>372</v>
      </c>
      <c r="C13" s="132">
        <f t="shared" si="0"/>
        <v>47615.39</v>
      </c>
      <c r="D13" s="82"/>
      <c r="E13" s="132">
        <v>80</v>
      </c>
      <c r="F13" s="137"/>
      <c r="G13" s="137"/>
      <c r="H13" s="137"/>
      <c r="I13" s="132">
        <v>47535.39</v>
      </c>
      <c r="J13" s="135"/>
      <c r="K13" s="135"/>
      <c r="L13" s="135"/>
      <c r="M13" s="135"/>
    </row>
    <row r="14" ht="22" customHeight="1" spans="1:13">
      <c r="A14" s="32" t="s">
        <v>373</v>
      </c>
      <c r="B14" s="32" t="s">
        <v>374</v>
      </c>
      <c r="C14" s="132">
        <f t="shared" si="0"/>
        <v>47535.39</v>
      </c>
      <c r="D14" s="82"/>
      <c r="E14" s="132"/>
      <c r="F14" s="137"/>
      <c r="G14" s="137"/>
      <c r="H14" s="137"/>
      <c r="I14" s="132">
        <v>47535.39</v>
      </c>
      <c r="J14" s="135"/>
      <c r="K14" s="135"/>
      <c r="L14" s="135"/>
      <c r="M14" s="135"/>
    </row>
    <row r="15" ht="22" customHeight="1" spans="1:13">
      <c r="A15" s="32" t="s">
        <v>375</v>
      </c>
      <c r="B15" s="32" t="s">
        <v>376</v>
      </c>
      <c r="C15" s="132">
        <f t="shared" si="0"/>
        <v>80</v>
      </c>
      <c r="D15" s="82"/>
      <c r="E15" s="132">
        <v>80</v>
      </c>
      <c r="F15" s="137"/>
      <c r="G15" s="137"/>
      <c r="H15" s="137"/>
      <c r="I15" s="132"/>
      <c r="J15" s="135"/>
      <c r="K15" s="135"/>
      <c r="L15" s="135"/>
      <c r="M15" s="135"/>
    </row>
    <row r="16" ht="22" customHeight="1" spans="1:13">
      <c r="A16" s="32" t="s">
        <v>377</v>
      </c>
      <c r="B16" s="32" t="s">
        <v>378</v>
      </c>
      <c r="C16" s="132">
        <f t="shared" si="0"/>
        <v>38.5</v>
      </c>
      <c r="D16" s="82"/>
      <c r="E16" s="132">
        <v>38.5</v>
      </c>
      <c r="F16" s="137"/>
      <c r="G16" s="137"/>
      <c r="H16" s="137"/>
      <c r="I16" s="132"/>
      <c r="J16" s="135"/>
      <c r="K16" s="135"/>
      <c r="L16" s="135"/>
      <c r="M16" s="136"/>
    </row>
    <row r="17" ht="22" customHeight="1" spans="1:13">
      <c r="A17" s="32" t="s">
        <v>379</v>
      </c>
      <c r="B17" s="32" t="s">
        <v>380</v>
      </c>
      <c r="C17" s="132">
        <f t="shared" si="0"/>
        <v>38.5</v>
      </c>
      <c r="D17" s="82"/>
      <c r="E17" s="132">
        <v>38.5</v>
      </c>
      <c r="F17" s="137"/>
      <c r="G17" s="137"/>
      <c r="H17" s="137"/>
      <c r="I17" s="132"/>
      <c r="J17" s="135"/>
      <c r="K17" s="135"/>
      <c r="L17" s="135"/>
      <c r="M17" s="136"/>
    </row>
    <row r="18" ht="22" customHeight="1" spans="1:13">
      <c r="A18" s="32" t="s">
        <v>381</v>
      </c>
      <c r="B18" s="32" t="s">
        <v>382</v>
      </c>
      <c r="C18" s="132">
        <f t="shared" si="0"/>
        <v>419.7328</v>
      </c>
      <c r="D18" s="82"/>
      <c r="E18" s="132">
        <v>64.5428</v>
      </c>
      <c r="F18" s="137"/>
      <c r="G18" s="137"/>
      <c r="H18" s="137"/>
      <c r="I18" s="132">
        <v>355.19</v>
      </c>
      <c r="J18" s="136"/>
      <c r="K18" s="136"/>
      <c r="L18" s="136"/>
      <c r="M18" s="136"/>
    </row>
    <row r="19" ht="22" customHeight="1" spans="1:13">
      <c r="A19" s="32" t="s">
        <v>383</v>
      </c>
      <c r="B19" s="32" t="s">
        <v>384</v>
      </c>
      <c r="C19" s="132">
        <f t="shared" si="0"/>
        <v>263.27</v>
      </c>
      <c r="D19" s="82"/>
      <c r="E19" s="132"/>
      <c r="F19" s="137"/>
      <c r="G19" s="137"/>
      <c r="H19" s="137"/>
      <c r="I19" s="132">
        <v>263.27</v>
      </c>
      <c r="J19" s="136"/>
      <c r="K19" s="136"/>
      <c r="L19" s="136"/>
      <c r="M19" s="135"/>
    </row>
    <row r="20" ht="22" customHeight="1" spans="1:13">
      <c r="A20" s="32" t="s">
        <v>385</v>
      </c>
      <c r="B20" s="32" t="s">
        <v>386</v>
      </c>
      <c r="C20" s="132">
        <f t="shared" si="0"/>
        <v>156.4628</v>
      </c>
      <c r="D20" s="82"/>
      <c r="E20" s="132">
        <v>64.5428</v>
      </c>
      <c r="F20" s="137"/>
      <c r="G20" s="137"/>
      <c r="H20" s="137"/>
      <c r="I20" s="132">
        <v>91.92</v>
      </c>
      <c r="J20" s="136"/>
      <c r="K20" s="136"/>
      <c r="L20" s="136"/>
      <c r="M20" s="136"/>
    </row>
    <row r="21" ht="22" customHeight="1" spans="1:13">
      <c r="A21" s="32" t="s">
        <v>387</v>
      </c>
      <c r="B21" s="32" t="s">
        <v>388</v>
      </c>
      <c r="C21" s="132">
        <f t="shared" si="0"/>
        <v>56.803802</v>
      </c>
      <c r="D21" s="132"/>
      <c r="E21" s="132">
        <v>56.803802</v>
      </c>
      <c r="F21" s="82"/>
      <c r="G21" s="137"/>
      <c r="H21" s="137"/>
      <c r="I21" s="132"/>
      <c r="J21" s="136"/>
      <c r="K21" s="136"/>
      <c r="L21" s="136"/>
      <c r="M21" s="136"/>
    </row>
    <row r="22" ht="22" customHeight="1" spans="1:13">
      <c r="A22" s="32" t="s">
        <v>389</v>
      </c>
      <c r="B22" s="32" t="s">
        <v>390</v>
      </c>
      <c r="C22" s="132">
        <f t="shared" si="0"/>
        <v>56.803802</v>
      </c>
      <c r="D22" s="132"/>
      <c r="E22" s="132">
        <v>56.803802</v>
      </c>
      <c r="F22" s="137"/>
      <c r="G22" s="137"/>
      <c r="H22" s="137"/>
      <c r="I22" s="132"/>
      <c r="J22" s="136"/>
      <c r="K22" s="136"/>
      <c r="L22" s="136"/>
      <c r="M22" s="136"/>
    </row>
    <row r="23" ht="22" customHeight="1" spans="1:13">
      <c r="A23" s="32" t="s">
        <v>391</v>
      </c>
      <c r="B23" s="32" t="s">
        <v>392</v>
      </c>
      <c r="C23" s="132">
        <f t="shared" si="0"/>
        <v>408.78</v>
      </c>
      <c r="D23" s="82"/>
      <c r="E23" s="132"/>
      <c r="F23" s="137"/>
      <c r="G23" s="137"/>
      <c r="H23" s="137"/>
      <c r="I23" s="132">
        <v>408.78</v>
      </c>
      <c r="J23" s="136"/>
      <c r="K23" s="136"/>
      <c r="L23" s="136"/>
      <c r="M23" s="136"/>
    </row>
    <row r="24" ht="22" customHeight="1" spans="1:13">
      <c r="A24" s="32" t="s">
        <v>393</v>
      </c>
      <c r="B24" s="32" t="s">
        <v>394</v>
      </c>
      <c r="C24" s="132">
        <f t="shared" si="0"/>
        <v>408.78</v>
      </c>
      <c r="D24" s="82"/>
      <c r="E24" s="137"/>
      <c r="F24" s="137"/>
      <c r="G24" s="137"/>
      <c r="H24" s="137"/>
      <c r="I24" s="132">
        <v>408.78</v>
      </c>
      <c r="J24" s="136"/>
      <c r="K24" s="136"/>
      <c r="L24" s="136"/>
      <c r="M24" s="135"/>
    </row>
    <row r="25" ht="22" customHeight="1" spans="1:13">
      <c r="A25" s="32" t="s">
        <v>395</v>
      </c>
      <c r="B25" s="32" t="s">
        <v>396</v>
      </c>
      <c r="C25" s="132">
        <f t="shared" si="0"/>
        <v>408.78</v>
      </c>
      <c r="D25" s="82"/>
      <c r="E25" s="137"/>
      <c r="F25" s="137"/>
      <c r="G25" s="137"/>
      <c r="H25" s="137"/>
      <c r="I25" s="132">
        <v>408.78</v>
      </c>
      <c r="J25" s="136"/>
      <c r="K25" s="136"/>
      <c r="L25" s="136"/>
      <c r="M25" s="136"/>
    </row>
  </sheetData>
  <mergeCells count="15">
    <mergeCell ref="A2:M2"/>
    <mergeCell ref="L3:M3"/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118055555555556" right="0" top="0.472222222222222" bottom="0.472222222222222" header="0.196527777777778" footer="0.196527777777778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topLeftCell="A5" workbookViewId="0">
      <selection activeCell="D13" sqref="D13"/>
    </sheetView>
  </sheetViews>
  <sheetFormatPr defaultColWidth="6.88333333333333" defaultRowHeight="12.75" customHeight="1"/>
  <cols>
    <col min="1" max="1" width="12.775" style="16" customWidth="1"/>
    <col min="2" max="2" width="36.4416666666667" style="16" customWidth="1"/>
    <col min="3" max="5" width="18" style="72" customWidth="1"/>
    <col min="6" max="6" width="18" style="16" customWidth="1"/>
    <col min="7" max="7" width="11.225" style="16" customWidth="1"/>
    <col min="8" max="8" width="13.5583333333333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397</v>
      </c>
      <c r="B1" s="34"/>
    </row>
    <row r="2" s="56" customFormat="1" ht="44.25" customHeight="1" spans="1:8">
      <c r="A2" s="122" t="s">
        <v>398</v>
      </c>
      <c r="B2" s="122"/>
      <c r="C2" s="122"/>
      <c r="D2" s="122"/>
      <c r="E2" s="122"/>
      <c r="F2" s="122"/>
      <c r="G2" s="122"/>
      <c r="H2" s="122"/>
    </row>
    <row r="3" ht="20.1" customHeight="1" spans="1:8">
      <c r="A3" s="123"/>
      <c r="B3" s="124"/>
      <c r="F3" s="125"/>
      <c r="G3" s="125"/>
      <c r="H3" s="126"/>
    </row>
    <row r="4" ht="25.5" customHeight="1" spans="1:8">
      <c r="A4" s="61"/>
      <c r="B4" s="60"/>
      <c r="C4" s="76"/>
      <c r="D4" s="76"/>
      <c r="E4" s="76"/>
      <c r="F4" s="61"/>
      <c r="G4" s="61"/>
      <c r="H4" s="52" t="s">
        <v>313</v>
      </c>
    </row>
    <row r="5" ht="36" customHeight="1" spans="1:8">
      <c r="A5" s="39" t="s">
        <v>346</v>
      </c>
      <c r="B5" s="39"/>
      <c r="C5" s="6" t="s">
        <v>347</v>
      </c>
      <c r="D5" s="6" t="s">
        <v>399</v>
      </c>
      <c r="E5" s="6" t="s">
        <v>400</v>
      </c>
      <c r="F5" s="6" t="s">
        <v>401</v>
      </c>
      <c r="G5" s="6" t="s">
        <v>402</v>
      </c>
      <c r="H5" s="6" t="s">
        <v>403</v>
      </c>
    </row>
    <row r="6" ht="36" customHeight="1" spans="1:8">
      <c r="A6" s="127" t="s">
        <v>357</v>
      </c>
      <c r="B6" s="128" t="s">
        <v>358</v>
      </c>
      <c r="C6" s="6"/>
      <c r="D6" s="6"/>
      <c r="E6" s="6"/>
      <c r="F6" s="6"/>
      <c r="G6" s="6"/>
      <c r="H6" s="6"/>
    </row>
    <row r="7" ht="23" customHeight="1" spans="1:8">
      <c r="A7" s="127" t="s">
        <v>347</v>
      </c>
      <c r="B7" s="127"/>
      <c r="C7" s="129">
        <f>D7+E7</f>
        <v>49688.073802</v>
      </c>
      <c r="D7" s="6">
        <v>15984.29</v>
      </c>
      <c r="E7" s="130">
        <v>33703.783802</v>
      </c>
      <c r="F7" s="44"/>
      <c r="G7" s="44"/>
      <c r="H7" s="44"/>
    </row>
    <row r="8" ht="24" customHeight="1" spans="1:8">
      <c r="A8" s="32" t="s">
        <v>359</v>
      </c>
      <c r="B8" s="32" t="s">
        <v>360</v>
      </c>
      <c r="C8" s="131">
        <f t="shared" ref="C8:C26" si="0">D8+E8</f>
        <v>1148.86</v>
      </c>
      <c r="D8" s="132">
        <v>1148.86</v>
      </c>
      <c r="E8" s="133"/>
      <c r="F8" s="134"/>
      <c r="G8" s="134"/>
      <c r="H8" s="134"/>
    </row>
    <row r="9" ht="24" customHeight="1" spans="1:8">
      <c r="A9" s="32" t="s">
        <v>361</v>
      </c>
      <c r="B9" s="32" t="s">
        <v>404</v>
      </c>
      <c r="C9" s="131">
        <f t="shared" si="0"/>
        <v>1148.86</v>
      </c>
      <c r="D9" s="132">
        <v>1148.86</v>
      </c>
      <c r="E9" s="82"/>
      <c r="F9" s="135"/>
      <c r="G9" s="135"/>
      <c r="H9" s="135"/>
    </row>
    <row r="10" ht="24" customHeight="1" spans="1:8">
      <c r="A10" s="32" t="s">
        <v>363</v>
      </c>
      <c r="B10" s="32" t="s">
        <v>405</v>
      </c>
      <c r="C10" s="131">
        <f t="shared" si="0"/>
        <v>420.89</v>
      </c>
      <c r="D10" s="132">
        <v>420.89</v>
      </c>
      <c r="E10" s="82"/>
      <c r="F10" s="135"/>
      <c r="G10" s="135"/>
      <c r="H10" s="135"/>
    </row>
    <row r="11" ht="24" customHeight="1" spans="1:8">
      <c r="A11" s="32" t="s">
        <v>365</v>
      </c>
      <c r="B11" s="32" t="s">
        <v>406</v>
      </c>
      <c r="C11" s="131">
        <f t="shared" si="0"/>
        <v>215.49</v>
      </c>
      <c r="D11" s="132">
        <v>215.49</v>
      </c>
      <c r="E11" s="82"/>
      <c r="F11" s="135"/>
      <c r="G11" s="135"/>
      <c r="H11" s="135"/>
    </row>
    <row r="12" ht="24" customHeight="1" spans="1:9">
      <c r="A12" s="32" t="s">
        <v>367</v>
      </c>
      <c r="B12" s="32" t="s">
        <v>407</v>
      </c>
      <c r="C12" s="131">
        <f t="shared" si="0"/>
        <v>512.48</v>
      </c>
      <c r="D12" s="132">
        <v>512.48</v>
      </c>
      <c r="E12" s="82"/>
      <c r="F12" s="135"/>
      <c r="G12" s="135"/>
      <c r="H12" s="135"/>
      <c r="I12" s="34"/>
    </row>
    <row r="13" ht="24" customHeight="1" spans="1:8">
      <c r="A13" s="32" t="s">
        <v>369</v>
      </c>
      <c r="B13" s="32" t="s">
        <v>370</v>
      </c>
      <c r="C13" s="131">
        <f t="shared" si="0"/>
        <v>48130.433802</v>
      </c>
      <c r="D13" s="132">
        <v>14426.65</v>
      </c>
      <c r="E13" s="132">
        <v>33703.783802</v>
      </c>
      <c r="F13" s="135"/>
      <c r="G13" s="135"/>
      <c r="H13" s="135"/>
    </row>
    <row r="14" ht="24" customHeight="1" spans="1:8">
      <c r="A14" s="32" t="s">
        <v>371</v>
      </c>
      <c r="B14" s="32" t="s">
        <v>408</v>
      </c>
      <c r="C14" s="131">
        <f t="shared" si="0"/>
        <v>47615.39</v>
      </c>
      <c r="D14" s="132">
        <v>14006.91</v>
      </c>
      <c r="E14" s="132">
        <v>33608.48</v>
      </c>
      <c r="F14" s="135"/>
      <c r="G14" s="135"/>
      <c r="H14" s="136"/>
    </row>
    <row r="15" ht="24" customHeight="1" spans="1:9">
      <c r="A15" s="32" t="s">
        <v>409</v>
      </c>
      <c r="B15" s="32" t="s">
        <v>410</v>
      </c>
      <c r="C15" s="131">
        <f t="shared" si="0"/>
        <v>47535.39</v>
      </c>
      <c r="D15" s="132">
        <v>14006.91</v>
      </c>
      <c r="E15" s="132">
        <v>33528.48</v>
      </c>
      <c r="F15" s="135"/>
      <c r="G15" s="135"/>
      <c r="H15" s="136"/>
      <c r="I15" s="34"/>
    </row>
    <row r="16" ht="24" customHeight="1" spans="1:8">
      <c r="A16" s="32" t="s">
        <v>411</v>
      </c>
      <c r="B16" s="32" t="s">
        <v>412</v>
      </c>
      <c r="C16" s="131">
        <f t="shared" si="0"/>
        <v>80</v>
      </c>
      <c r="D16" s="132"/>
      <c r="E16" s="132">
        <v>80</v>
      </c>
      <c r="F16" s="135"/>
      <c r="G16" s="135"/>
      <c r="H16" s="135"/>
    </row>
    <row r="17" ht="24" customHeight="1" spans="1:8">
      <c r="A17" s="32" t="s">
        <v>377</v>
      </c>
      <c r="B17" s="32" t="s">
        <v>413</v>
      </c>
      <c r="C17" s="131">
        <f t="shared" si="0"/>
        <v>38.5</v>
      </c>
      <c r="D17" s="132"/>
      <c r="E17" s="132">
        <v>38.5</v>
      </c>
      <c r="F17" s="135"/>
      <c r="G17" s="135"/>
      <c r="H17" s="136"/>
    </row>
    <row r="18" ht="24" customHeight="1" spans="1:8">
      <c r="A18" s="32" t="s">
        <v>379</v>
      </c>
      <c r="B18" s="32" t="s">
        <v>414</v>
      </c>
      <c r="C18" s="132">
        <f t="shared" si="0"/>
        <v>38.5</v>
      </c>
      <c r="D18" s="132"/>
      <c r="E18" s="132">
        <v>38.5</v>
      </c>
      <c r="F18" s="136"/>
      <c r="G18" s="136"/>
      <c r="H18" s="136"/>
    </row>
    <row r="19" ht="24" customHeight="1" spans="1:8">
      <c r="A19" s="32" t="s">
        <v>381</v>
      </c>
      <c r="B19" s="32" t="s">
        <v>415</v>
      </c>
      <c r="C19" s="132">
        <f t="shared" si="0"/>
        <v>419.73</v>
      </c>
      <c r="D19" s="132">
        <v>419.73</v>
      </c>
      <c r="E19" s="132"/>
      <c r="F19" s="136"/>
      <c r="G19" s="136"/>
      <c r="H19" s="136"/>
    </row>
    <row r="20" ht="24" customHeight="1" spans="1:8">
      <c r="A20" s="32" t="s">
        <v>383</v>
      </c>
      <c r="B20" s="32" t="s">
        <v>416</v>
      </c>
      <c r="C20" s="132">
        <f t="shared" si="0"/>
        <v>263.27</v>
      </c>
      <c r="D20" s="132">
        <v>263.27</v>
      </c>
      <c r="E20" s="132"/>
      <c r="F20" s="136"/>
      <c r="G20" s="135"/>
      <c r="H20" s="136"/>
    </row>
    <row r="21" ht="24" customHeight="1" spans="1:8">
      <c r="A21" s="32" t="s">
        <v>385</v>
      </c>
      <c r="B21" s="32" t="s">
        <v>417</v>
      </c>
      <c r="C21" s="132">
        <f t="shared" si="0"/>
        <v>156.46</v>
      </c>
      <c r="D21" s="132">
        <v>156.46</v>
      </c>
      <c r="E21" s="132"/>
      <c r="F21" s="136"/>
      <c r="G21" s="136"/>
      <c r="H21" s="136"/>
    </row>
    <row r="22" ht="24" customHeight="1" spans="1:8">
      <c r="A22" s="32" t="s">
        <v>387</v>
      </c>
      <c r="B22" s="32" t="s">
        <v>418</v>
      </c>
      <c r="C22" s="132">
        <f t="shared" si="0"/>
        <v>56.803802</v>
      </c>
      <c r="D22" s="132"/>
      <c r="E22" s="132">
        <v>56.803802</v>
      </c>
      <c r="F22" s="136"/>
      <c r="G22" s="135"/>
      <c r="H22" s="136"/>
    </row>
    <row r="23" ht="24" customHeight="1" spans="1:8">
      <c r="A23" s="32" t="s">
        <v>389</v>
      </c>
      <c r="B23" s="32" t="s">
        <v>419</v>
      </c>
      <c r="C23" s="132">
        <f t="shared" si="0"/>
        <v>56.803802</v>
      </c>
      <c r="D23" s="132"/>
      <c r="E23" s="132">
        <v>56.803802</v>
      </c>
      <c r="F23" s="136"/>
      <c r="G23" s="136"/>
      <c r="H23" s="136"/>
    </row>
    <row r="24" ht="24" customHeight="1" spans="1:8">
      <c r="A24" s="32" t="s">
        <v>391</v>
      </c>
      <c r="B24" s="32" t="s">
        <v>392</v>
      </c>
      <c r="C24" s="132">
        <f t="shared" si="0"/>
        <v>408.78</v>
      </c>
      <c r="D24" s="132">
        <v>408.78</v>
      </c>
      <c r="E24" s="132"/>
      <c r="F24" s="136"/>
      <c r="G24" s="136"/>
      <c r="H24" s="136"/>
    </row>
    <row r="25" ht="24" customHeight="1" spans="1:8">
      <c r="A25" s="32" t="s">
        <v>393</v>
      </c>
      <c r="B25" s="32" t="s">
        <v>420</v>
      </c>
      <c r="C25" s="132">
        <f t="shared" si="0"/>
        <v>408.78</v>
      </c>
      <c r="D25" s="132">
        <v>408.78</v>
      </c>
      <c r="E25" s="137"/>
      <c r="F25" s="136"/>
      <c r="G25" s="136"/>
      <c r="H25" s="136"/>
    </row>
    <row r="26" ht="24" customHeight="1" spans="1:8">
      <c r="A26" s="32" t="s">
        <v>395</v>
      </c>
      <c r="B26" s="32" t="s">
        <v>421</v>
      </c>
      <c r="C26" s="132">
        <f t="shared" si="0"/>
        <v>408.78</v>
      </c>
      <c r="D26" s="132">
        <v>408.78</v>
      </c>
      <c r="E26" s="137"/>
      <c r="F26" s="136"/>
      <c r="G26" s="136"/>
      <c r="H26" s="1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275" bottom="0.629861111111111" header="0.0388888888888889" footer="0.499999992490753"/>
  <pageSetup paperSize="9"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opLeftCell="A4" workbookViewId="0">
      <selection activeCell="E11" sqref="E11"/>
    </sheetView>
  </sheetViews>
  <sheetFormatPr defaultColWidth="6.88333333333333" defaultRowHeight="20.1" customHeight="1"/>
  <cols>
    <col min="1" max="1" width="26.8916666666667" style="85" customWidth="1"/>
    <col min="2" max="2" width="20.1083333333333" style="85" customWidth="1"/>
    <col min="3" max="3" width="24.1083333333333" style="85" customWidth="1"/>
    <col min="4" max="4" width="18.5" style="85" customWidth="1"/>
    <col min="5" max="6" width="19" style="85" customWidth="1"/>
    <col min="7" max="7" width="22.5" style="85" customWidth="1"/>
    <col min="8" max="256" width="6.88333333333333" style="86"/>
    <col min="257" max="257" width="22.8833333333333" style="86" customWidth="1"/>
    <col min="258" max="258" width="19" style="86" customWidth="1"/>
    <col min="259" max="259" width="20.5" style="86" customWidth="1"/>
    <col min="260" max="263" width="19" style="86" customWidth="1"/>
    <col min="264" max="512" width="6.88333333333333" style="86"/>
    <col min="513" max="513" width="22.8833333333333" style="86" customWidth="1"/>
    <col min="514" max="514" width="19" style="86" customWidth="1"/>
    <col min="515" max="515" width="20.5" style="86" customWidth="1"/>
    <col min="516" max="519" width="19" style="86" customWidth="1"/>
    <col min="520" max="768" width="6.88333333333333" style="86"/>
    <col min="769" max="769" width="22.8833333333333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8333333333333" style="86"/>
    <col min="1025" max="1025" width="22.8833333333333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8333333333333" style="86"/>
    <col min="1281" max="1281" width="22.8833333333333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8333333333333" style="86"/>
    <col min="1537" max="1537" width="22.8833333333333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8333333333333" style="86"/>
    <col min="1793" max="1793" width="22.8833333333333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8333333333333" style="86"/>
    <col min="2049" max="2049" width="22.8833333333333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8333333333333" style="86"/>
    <col min="2305" max="2305" width="22.8833333333333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8333333333333" style="86"/>
    <col min="2561" max="2561" width="22.8833333333333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8333333333333" style="86"/>
    <col min="2817" max="2817" width="22.8833333333333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8333333333333" style="86"/>
    <col min="3073" max="3073" width="22.8833333333333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8333333333333" style="86"/>
    <col min="3329" max="3329" width="22.8833333333333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8333333333333" style="86"/>
    <col min="3585" max="3585" width="22.8833333333333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8333333333333" style="86"/>
    <col min="3841" max="3841" width="22.8833333333333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8333333333333" style="86"/>
    <col min="4097" max="4097" width="22.8833333333333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8333333333333" style="86"/>
    <col min="4353" max="4353" width="22.8833333333333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8333333333333" style="86"/>
    <col min="4609" max="4609" width="22.8833333333333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8333333333333" style="86"/>
    <col min="4865" max="4865" width="22.8833333333333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8333333333333" style="86"/>
    <col min="5121" max="5121" width="22.8833333333333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8333333333333" style="86"/>
    <col min="5377" max="5377" width="22.8833333333333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8333333333333" style="86"/>
    <col min="5633" max="5633" width="22.8833333333333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8333333333333" style="86"/>
    <col min="5889" max="5889" width="22.8833333333333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8333333333333" style="86"/>
    <col min="6145" max="6145" width="22.8833333333333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8333333333333" style="86"/>
    <col min="6401" max="6401" width="22.8833333333333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8333333333333" style="86"/>
    <col min="6657" max="6657" width="22.8833333333333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8333333333333" style="86"/>
    <col min="6913" max="6913" width="22.8833333333333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8333333333333" style="86"/>
    <col min="7169" max="7169" width="22.8833333333333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8333333333333" style="86"/>
    <col min="7425" max="7425" width="22.8833333333333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8333333333333" style="86"/>
    <col min="7681" max="7681" width="22.8833333333333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8333333333333" style="86"/>
    <col min="7937" max="7937" width="22.8833333333333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8333333333333" style="86"/>
    <col min="8193" max="8193" width="22.8833333333333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8333333333333" style="86"/>
    <col min="8449" max="8449" width="22.8833333333333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8333333333333" style="86"/>
    <col min="8705" max="8705" width="22.8833333333333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8333333333333" style="86"/>
    <col min="8961" max="8961" width="22.8833333333333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8333333333333" style="86"/>
    <col min="9217" max="9217" width="22.8833333333333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8333333333333" style="86"/>
    <col min="9473" max="9473" width="22.8833333333333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8333333333333" style="86"/>
    <col min="9729" max="9729" width="22.8833333333333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8333333333333" style="86"/>
    <col min="9985" max="9985" width="22.8833333333333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8333333333333" style="86"/>
    <col min="10241" max="10241" width="22.8833333333333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8333333333333" style="86"/>
    <col min="10497" max="10497" width="22.8833333333333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8333333333333" style="86"/>
    <col min="10753" max="10753" width="22.8833333333333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8333333333333" style="86"/>
    <col min="11009" max="11009" width="22.8833333333333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8333333333333" style="86"/>
    <col min="11265" max="11265" width="22.8833333333333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8333333333333" style="86"/>
    <col min="11521" max="11521" width="22.8833333333333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8333333333333" style="86"/>
    <col min="11777" max="11777" width="22.8833333333333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8333333333333" style="86"/>
    <col min="12033" max="12033" width="22.8833333333333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8333333333333" style="86"/>
    <col min="12289" max="12289" width="22.8833333333333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8333333333333" style="86"/>
    <col min="12545" max="12545" width="22.8833333333333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8333333333333" style="86"/>
    <col min="12801" max="12801" width="22.8833333333333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8333333333333" style="86"/>
    <col min="13057" max="13057" width="22.8833333333333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8333333333333" style="86"/>
    <col min="13313" max="13313" width="22.8833333333333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8333333333333" style="86"/>
    <col min="13569" max="13569" width="22.8833333333333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8333333333333" style="86"/>
    <col min="13825" max="13825" width="22.8833333333333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8333333333333" style="86"/>
    <col min="14081" max="14081" width="22.8833333333333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8333333333333" style="86"/>
    <col min="14337" max="14337" width="22.8833333333333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8333333333333" style="86"/>
    <col min="14593" max="14593" width="22.8833333333333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8333333333333" style="86"/>
    <col min="14849" max="14849" width="22.8833333333333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8333333333333" style="86"/>
    <col min="15105" max="15105" width="22.8833333333333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8333333333333" style="86"/>
    <col min="15361" max="15361" width="22.8833333333333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8333333333333" style="86"/>
    <col min="15617" max="15617" width="22.8833333333333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8333333333333" style="86"/>
    <col min="15873" max="15873" width="22.8833333333333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8333333333333" style="86"/>
    <col min="16129" max="16129" width="22.8833333333333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8333333333333" style="86"/>
  </cols>
  <sheetData>
    <row r="1" s="83" customFormat="1" customHeight="1" spans="1:7">
      <c r="A1" s="2" t="s">
        <v>422</v>
      </c>
      <c r="B1" s="87"/>
      <c r="C1" s="87"/>
      <c r="D1" s="87"/>
      <c r="E1" s="87"/>
      <c r="F1" s="87"/>
      <c r="G1" s="87"/>
    </row>
    <row r="2" s="84" customFormat="1" ht="38.25" customHeight="1" spans="1:7">
      <c r="A2" s="88" t="s">
        <v>423</v>
      </c>
      <c r="B2" s="89"/>
      <c r="C2" s="89"/>
      <c r="D2" s="89"/>
      <c r="E2" s="89"/>
      <c r="F2" s="89"/>
      <c r="G2" s="89"/>
    </row>
    <row r="3" s="83" customFormat="1" customHeight="1" spans="1:7">
      <c r="A3" s="90"/>
      <c r="B3" s="87"/>
      <c r="C3" s="87"/>
      <c r="D3" s="87"/>
      <c r="E3" s="87"/>
      <c r="F3" s="87"/>
      <c r="G3" s="87"/>
    </row>
    <row r="4" s="83" customFormat="1" customHeight="1" spans="1:7">
      <c r="A4" s="91"/>
      <c r="B4" s="92"/>
      <c r="C4" s="92"/>
      <c r="D4" s="92"/>
      <c r="E4" s="92"/>
      <c r="F4" s="92"/>
      <c r="G4" s="93" t="s">
        <v>313</v>
      </c>
    </row>
    <row r="5" s="83" customFormat="1" ht="29" customHeight="1" spans="1:7">
      <c r="A5" s="94" t="s">
        <v>314</v>
      </c>
      <c r="B5" s="94"/>
      <c r="C5" s="94" t="s">
        <v>315</v>
      </c>
      <c r="D5" s="94"/>
      <c r="E5" s="94"/>
      <c r="F5" s="94"/>
      <c r="G5" s="94"/>
    </row>
    <row r="6" s="83" customFormat="1" ht="45" customHeight="1" spans="1:7">
      <c r="A6" s="95" t="s">
        <v>316</v>
      </c>
      <c r="B6" s="95" t="s">
        <v>317</v>
      </c>
      <c r="C6" s="95" t="s">
        <v>316</v>
      </c>
      <c r="D6" s="95" t="s">
        <v>347</v>
      </c>
      <c r="E6" s="95" t="s">
        <v>424</v>
      </c>
      <c r="F6" s="95" t="s">
        <v>425</v>
      </c>
      <c r="G6" s="95" t="s">
        <v>426</v>
      </c>
    </row>
    <row r="7" s="83" customFormat="1" ht="24" customHeight="1" spans="1:7">
      <c r="A7" s="96" t="s">
        <v>427</v>
      </c>
      <c r="B7" s="97">
        <v>988.067283</v>
      </c>
      <c r="C7" s="98" t="s">
        <v>428</v>
      </c>
      <c r="D7" s="99">
        <v>988.067283</v>
      </c>
      <c r="E7" s="99">
        <v>988.067283</v>
      </c>
      <c r="F7" s="99"/>
      <c r="G7" s="99"/>
    </row>
    <row r="8" s="83" customFormat="1" ht="24" customHeight="1" spans="1:7">
      <c r="A8" s="100" t="s">
        <v>429</v>
      </c>
      <c r="B8" s="97">
        <v>988.067283</v>
      </c>
      <c r="C8" s="32" t="s">
        <v>430</v>
      </c>
      <c r="D8" s="101"/>
      <c r="E8" s="101"/>
      <c r="F8" s="101"/>
      <c r="G8" s="101"/>
    </row>
    <row r="9" s="83" customFormat="1" ht="24" customHeight="1" spans="1:7">
      <c r="A9" s="100" t="s">
        <v>431</v>
      </c>
      <c r="B9" s="102"/>
      <c r="C9" s="32" t="s">
        <v>432</v>
      </c>
      <c r="D9" s="101"/>
      <c r="E9" s="101"/>
      <c r="F9" s="101"/>
      <c r="G9" s="101"/>
    </row>
    <row r="10" s="83" customFormat="1" ht="24" customHeight="1" spans="1:7">
      <c r="A10" s="103" t="s">
        <v>433</v>
      </c>
      <c r="B10" s="104"/>
      <c r="C10" s="32" t="s">
        <v>434</v>
      </c>
      <c r="D10" s="101"/>
      <c r="E10" s="101"/>
      <c r="F10" s="101"/>
      <c r="G10" s="101"/>
    </row>
    <row r="11" s="83" customFormat="1" ht="24" customHeight="1" spans="1:7">
      <c r="A11" s="105" t="s">
        <v>435</v>
      </c>
      <c r="B11" s="106"/>
      <c r="C11" s="32" t="s">
        <v>436</v>
      </c>
      <c r="D11" s="97">
        <v>748.22</v>
      </c>
      <c r="E11" s="97">
        <v>748.22</v>
      </c>
      <c r="F11" s="101"/>
      <c r="G11" s="101"/>
    </row>
    <row r="12" s="83" customFormat="1" ht="24" customHeight="1" spans="1:7">
      <c r="A12" s="100" t="s">
        <v>429</v>
      </c>
      <c r="B12" s="107"/>
      <c r="C12" s="32" t="s">
        <v>437</v>
      </c>
      <c r="D12" s="97">
        <v>239.846602</v>
      </c>
      <c r="E12" s="97">
        <v>239.846602</v>
      </c>
      <c r="F12" s="101"/>
      <c r="G12" s="101"/>
    </row>
    <row r="13" s="83" customFormat="1" ht="24" customHeight="1" spans="1:7">
      <c r="A13" s="100" t="s">
        <v>431</v>
      </c>
      <c r="B13" s="102"/>
      <c r="D13" s="101"/>
      <c r="E13" s="101"/>
      <c r="F13" s="101"/>
      <c r="G13" s="101"/>
    </row>
    <row r="14" s="83" customFormat="1" ht="24" customHeight="1" spans="1:13">
      <c r="A14" s="100" t="s">
        <v>433</v>
      </c>
      <c r="B14" s="104"/>
      <c r="C14" s="108" t="s">
        <v>438</v>
      </c>
      <c r="D14" s="101"/>
      <c r="E14" s="101"/>
      <c r="F14" s="101"/>
      <c r="G14" s="101"/>
      <c r="M14" s="121"/>
    </row>
    <row r="15" s="83" customFormat="1" customHeight="1" spans="1:7">
      <c r="A15" s="109"/>
      <c r="B15" s="110"/>
      <c r="C15" s="111"/>
      <c r="D15" s="112"/>
      <c r="E15" s="113"/>
      <c r="F15" s="112"/>
      <c r="G15" s="112"/>
    </row>
    <row r="16" s="83" customFormat="1" customHeight="1" spans="1:7">
      <c r="A16" s="109"/>
      <c r="B16" s="110"/>
      <c r="C16" s="114"/>
      <c r="D16" s="97">
        <f>E16+F16+G16</f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="83" customFormat="1" customHeight="1" spans="1:7">
      <c r="A17" s="115"/>
      <c r="B17" s="116"/>
      <c r="C17" s="116"/>
      <c r="D17" s="113"/>
      <c r="E17" s="111"/>
      <c r="F17" s="113"/>
      <c r="G17" s="117"/>
    </row>
    <row r="18" s="83" customFormat="1" customHeight="1" spans="1:7">
      <c r="A18" s="118" t="s">
        <v>342</v>
      </c>
      <c r="B18" s="119">
        <f>B7+B11</f>
        <v>988.067283</v>
      </c>
      <c r="C18" s="120" t="s">
        <v>343</v>
      </c>
      <c r="D18" s="119">
        <f>SUM(D7+D16)</f>
        <v>988.067283</v>
      </c>
      <c r="E18" s="119">
        <f>SUM(E7+E16)</f>
        <v>988.067283</v>
      </c>
      <c r="F18" s="113">
        <f>SUM(F7+F16)</f>
        <v>0</v>
      </c>
      <c r="G18" s="113">
        <f>SUM(G7+G16)</f>
        <v>0</v>
      </c>
    </row>
  </sheetData>
  <mergeCells count="2">
    <mergeCell ref="A5:B5"/>
    <mergeCell ref="C5:G5"/>
  </mergeCells>
  <printOptions horizontalCentered="1"/>
  <pageMargins left="0" right="0" top="0.629861111111111" bottom="0" header="1.25972222222222" footer="0.499999992490753"/>
  <pageSetup paperSize="9" scale="8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C9" sqref="C9"/>
    </sheetView>
  </sheetViews>
  <sheetFormatPr defaultColWidth="6.88333333333333" defaultRowHeight="12.75" customHeight="1" outlineLevelCol="5"/>
  <cols>
    <col min="1" max="1" width="16.6666666666667" style="16" customWidth="1"/>
    <col min="2" max="2" width="39.225" style="16" customWidth="1"/>
    <col min="3" max="3" width="21.4416666666667" style="71" customWidth="1"/>
    <col min="4" max="4" width="17.5583333333333" style="72" customWidth="1"/>
    <col min="5" max="5" width="18.3333333333333" style="72" customWidth="1"/>
    <col min="6" max="6" width="20.8916666666667" style="72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439</v>
      </c>
    </row>
    <row r="2" s="56" customFormat="1" ht="36" customHeight="1" spans="1:6">
      <c r="A2" s="58" t="s">
        <v>440</v>
      </c>
      <c r="B2" s="58"/>
      <c r="C2" s="58"/>
      <c r="D2" s="58"/>
      <c r="E2" s="58"/>
      <c r="F2" s="58"/>
    </row>
    <row r="3" ht="20.1" customHeight="1" spans="1:6">
      <c r="A3" s="37"/>
      <c r="B3" s="20"/>
      <c r="C3" s="73"/>
      <c r="D3" s="74"/>
      <c r="E3" s="74"/>
      <c r="F3" s="74"/>
    </row>
    <row r="4" ht="20.1" customHeight="1" spans="1:6">
      <c r="A4" s="60"/>
      <c r="B4" s="61"/>
      <c r="C4" s="75"/>
      <c r="D4" s="76"/>
      <c r="E4" s="76"/>
      <c r="F4" s="77" t="s">
        <v>313</v>
      </c>
    </row>
    <row r="5" ht="30" customHeight="1" spans="1:6">
      <c r="A5" s="39" t="s">
        <v>346</v>
      </c>
      <c r="B5" s="39"/>
      <c r="C5" s="78" t="s">
        <v>441</v>
      </c>
      <c r="D5" s="39" t="s">
        <v>442</v>
      </c>
      <c r="E5" s="39"/>
      <c r="F5" s="39"/>
    </row>
    <row r="6" ht="30" customHeight="1" spans="1:6">
      <c r="A6" s="41" t="s">
        <v>357</v>
      </c>
      <c r="B6" s="41" t="s">
        <v>358</v>
      </c>
      <c r="C6" s="39"/>
      <c r="D6" s="41" t="s">
        <v>443</v>
      </c>
      <c r="E6" s="41" t="s">
        <v>399</v>
      </c>
      <c r="F6" s="41" t="s">
        <v>400</v>
      </c>
    </row>
    <row r="7" ht="30" customHeight="1" spans="1:6">
      <c r="A7" s="53" t="s">
        <v>347</v>
      </c>
      <c r="B7" s="42"/>
      <c r="C7" s="39">
        <f>C8+C13</f>
        <v>1749.42</v>
      </c>
      <c r="D7" s="41">
        <f>E7+F7</f>
        <v>988.07</v>
      </c>
      <c r="E7" s="41">
        <v>812.76</v>
      </c>
      <c r="F7" s="79">
        <v>175.31</v>
      </c>
    </row>
    <row r="8" ht="28" customHeight="1" spans="1:6">
      <c r="A8" s="32" t="s">
        <v>359</v>
      </c>
      <c r="B8" s="32" t="s">
        <v>360</v>
      </c>
      <c r="C8" s="80">
        <v>1080.08</v>
      </c>
      <c r="D8" s="81">
        <f t="shared" ref="D8:D22" si="0">E8+F8</f>
        <v>748.22</v>
      </c>
      <c r="E8" s="81">
        <v>748.22</v>
      </c>
      <c r="F8" s="81"/>
    </row>
    <row r="9" ht="28" customHeight="1" spans="1:6">
      <c r="A9" s="32" t="s">
        <v>361</v>
      </c>
      <c r="B9" s="32" t="s">
        <v>404</v>
      </c>
      <c r="C9" s="80">
        <v>1080.08</v>
      </c>
      <c r="D9" s="81">
        <f t="shared" si="0"/>
        <v>748.22</v>
      </c>
      <c r="E9" s="81">
        <v>748.22</v>
      </c>
      <c r="F9" s="81"/>
    </row>
    <row r="10" ht="28" customHeight="1" spans="1:6">
      <c r="A10" s="32" t="s">
        <v>363</v>
      </c>
      <c r="B10" s="32" t="s">
        <v>405</v>
      </c>
      <c r="C10" s="80">
        <v>420.36</v>
      </c>
      <c r="D10" s="81">
        <f t="shared" si="0"/>
        <v>183.16</v>
      </c>
      <c r="E10" s="81">
        <v>183.16</v>
      </c>
      <c r="F10" s="81"/>
    </row>
    <row r="11" ht="28" customHeight="1" spans="1:6">
      <c r="A11" s="32" t="s">
        <v>365</v>
      </c>
      <c r="B11" s="32" t="s">
        <v>406</v>
      </c>
      <c r="C11" s="80">
        <v>210.18</v>
      </c>
      <c r="D11" s="81">
        <f t="shared" si="0"/>
        <v>91.58</v>
      </c>
      <c r="E11" s="81">
        <v>91.58</v>
      </c>
      <c r="F11" s="81"/>
    </row>
    <row r="12" ht="28" customHeight="1" spans="1:6">
      <c r="A12" s="32" t="s">
        <v>367</v>
      </c>
      <c r="B12" s="32" t="s">
        <v>407</v>
      </c>
      <c r="C12" s="80">
        <v>449.54</v>
      </c>
      <c r="D12" s="81">
        <f t="shared" si="0"/>
        <v>473.48</v>
      </c>
      <c r="E12" s="81">
        <v>473.48</v>
      </c>
      <c r="F12" s="81"/>
    </row>
    <row r="13" ht="28" customHeight="1" spans="1:6">
      <c r="A13" s="32" t="s">
        <v>369</v>
      </c>
      <c r="B13" s="32" t="s">
        <v>370</v>
      </c>
      <c r="C13" s="80">
        <v>669.34</v>
      </c>
      <c r="D13" s="81">
        <v>239.85</v>
      </c>
      <c r="E13" s="81">
        <v>64.54</v>
      </c>
      <c r="F13" s="81">
        <f>F14+F17+F21</f>
        <v>175.30802</v>
      </c>
    </row>
    <row r="14" ht="28" customHeight="1" spans="1:6">
      <c r="A14" s="32" t="s">
        <v>371</v>
      </c>
      <c r="B14" s="32" t="s">
        <v>408</v>
      </c>
      <c r="C14" s="80">
        <v>361</v>
      </c>
      <c r="D14" s="81">
        <f t="shared" si="0"/>
        <v>80</v>
      </c>
      <c r="E14" s="81"/>
      <c r="F14" s="81">
        <v>80</v>
      </c>
    </row>
    <row r="15" ht="28" customHeight="1" spans="1:6">
      <c r="A15" s="32" t="s">
        <v>373</v>
      </c>
      <c r="B15" s="32" t="s">
        <v>410</v>
      </c>
      <c r="C15" s="80">
        <v>361</v>
      </c>
      <c r="D15" s="81">
        <f t="shared" si="0"/>
        <v>0</v>
      </c>
      <c r="E15" s="81"/>
      <c r="F15" s="81"/>
    </row>
    <row r="16" ht="28" customHeight="1" spans="1:6">
      <c r="A16" s="32" t="s">
        <v>375</v>
      </c>
      <c r="B16" s="32" t="s">
        <v>412</v>
      </c>
      <c r="C16" s="80"/>
      <c r="D16" s="81">
        <f t="shared" si="0"/>
        <v>80</v>
      </c>
      <c r="E16" s="81"/>
      <c r="F16" s="81">
        <v>80</v>
      </c>
    </row>
    <row r="17" ht="28" customHeight="1" spans="1:6">
      <c r="A17" s="32" t="s">
        <v>377</v>
      </c>
      <c r="B17" s="32" t="s">
        <v>413</v>
      </c>
      <c r="C17" s="80">
        <v>167.15</v>
      </c>
      <c r="D17" s="81">
        <f t="shared" si="0"/>
        <v>38.5</v>
      </c>
      <c r="E17" s="82"/>
      <c r="F17" s="81">
        <v>38.5</v>
      </c>
    </row>
    <row r="18" ht="28" customHeight="1" spans="1:6">
      <c r="A18" s="32" t="s">
        <v>379</v>
      </c>
      <c r="B18" s="32" t="s">
        <v>414</v>
      </c>
      <c r="C18" s="80">
        <v>167.15</v>
      </c>
      <c r="D18" s="81">
        <f t="shared" si="0"/>
        <v>38.5</v>
      </c>
      <c r="E18" s="82"/>
      <c r="F18" s="81">
        <v>38.5</v>
      </c>
    </row>
    <row r="19" ht="28" customHeight="1" spans="1:6">
      <c r="A19" s="32" t="s">
        <v>381</v>
      </c>
      <c r="B19" s="32" t="s">
        <v>415</v>
      </c>
      <c r="C19" s="80">
        <v>59.96</v>
      </c>
      <c r="D19" s="81">
        <f t="shared" si="0"/>
        <v>64.54</v>
      </c>
      <c r="E19" s="81">
        <v>64.54</v>
      </c>
      <c r="F19" s="81"/>
    </row>
    <row r="20" ht="28" customHeight="1" spans="1:6">
      <c r="A20" s="32" t="s">
        <v>385</v>
      </c>
      <c r="B20" s="32" t="s">
        <v>417</v>
      </c>
      <c r="C20" s="80">
        <v>59.96</v>
      </c>
      <c r="D20" s="81">
        <f t="shared" si="0"/>
        <v>64.54</v>
      </c>
      <c r="E20" s="81">
        <v>64.54</v>
      </c>
      <c r="F20" s="81"/>
    </row>
    <row r="21" ht="28" customHeight="1" spans="1:6">
      <c r="A21" s="32" t="s">
        <v>387</v>
      </c>
      <c r="B21" s="32" t="s">
        <v>418</v>
      </c>
      <c r="C21" s="80">
        <v>81.22</v>
      </c>
      <c r="D21" s="81">
        <f t="shared" si="0"/>
        <v>56.80802</v>
      </c>
      <c r="E21" s="82"/>
      <c r="F21" s="81">
        <v>56.80802</v>
      </c>
    </row>
    <row r="22" s="34" customFormat="1" ht="28" customHeight="1" spans="1:6">
      <c r="A22" s="32" t="s">
        <v>389</v>
      </c>
      <c r="B22" s="32" t="s">
        <v>419</v>
      </c>
      <c r="C22" s="80">
        <v>81.22</v>
      </c>
      <c r="D22" s="81">
        <f t="shared" si="0"/>
        <v>56.80802</v>
      </c>
      <c r="E22" s="82"/>
      <c r="F22" s="81">
        <v>56.80802</v>
      </c>
    </row>
    <row r="23" customHeight="1" spans="1:2">
      <c r="A23" s="34"/>
      <c r="B23" s="34"/>
    </row>
    <row r="24" customHeight="1" spans="1:5">
      <c r="A24" s="34"/>
      <c r="B24" s="34"/>
      <c r="E24" s="71"/>
    </row>
    <row r="25" customHeight="1" spans="1:2">
      <c r="A25" s="34"/>
      <c r="B25" s="34"/>
    </row>
    <row r="26" customHeight="1" spans="1:2">
      <c r="A26" s="34"/>
      <c r="B26" s="34"/>
    </row>
    <row r="27" customHeight="1" spans="2:4">
      <c r="B27" s="34"/>
      <c r="D27" s="71"/>
    </row>
    <row r="29" customHeight="1" spans="1:1">
      <c r="A29" s="34"/>
    </row>
    <row r="31" customHeight="1" spans="2:2">
      <c r="B31" s="34"/>
    </row>
    <row r="32" customHeight="1" spans="2:2">
      <c r="B32" s="34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432638888888889" bottom="0.708333333333333" header="0.156944444444444" footer="0.499999992490753"/>
  <pageSetup paperSize="9"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topLeftCell="A2" workbookViewId="0">
      <selection activeCell="C12" sqref="C12"/>
    </sheetView>
  </sheetViews>
  <sheetFormatPr defaultColWidth="6.88333333333333" defaultRowHeight="20.1" customHeight="1"/>
  <cols>
    <col min="1" max="1" width="14.5" style="16" customWidth="1"/>
    <col min="2" max="2" width="30.4416666666667" style="16" customWidth="1"/>
    <col min="3" max="3" width="25.25" style="16" customWidth="1"/>
    <col min="4" max="4" width="22.3833333333333" style="16" customWidth="1"/>
    <col min="5" max="5" width="33.6666666666667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444</v>
      </c>
      <c r="E1" s="57"/>
    </row>
    <row r="2" s="56" customFormat="1" ht="44.25" customHeight="1" spans="1:6">
      <c r="A2" s="58" t="s">
        <v>445</v>
      </c>
      <c r="B2" s="58"/>
      <c r="C2" s="58"/>
      <c r="D2" s="58"/>
      <c r="E2" s="58"/>
      <c r="F2" s="58"/>
    </row>
    <row r="3" customHeight="1" spans="1:5">
      <c r="A3" s="59"/>
      <c r="B3" s="59"/>
      <c r="C3" s="59"/>
      <c r="D3" s="59"/>
      <c r="E3" s="59"/>
    </row>
    <row r="4" s="38" customFormat="1" customHeight="1" spans="1:5">
      <c r="A4" s="60"/>
      <c r="B4" s="61"/>
      <c r="C4" s="61"/>
      <c r="D4" s="61"/>
      <c r="E4" s="62" t="s">
        <v>313</v>
      </c>
    </row>
    <row r="5" s="38" customFormat="1" ht="33" customHeight="1" spans="1:5">
      <c r="A5" s="39" t="s">
        <v>446</v>
      </c>
      <c r="B5" s="39"/>
      <c r="C5" s="39" t="s">
        <v>447</v>
      </c>
      <c r="D5" s="39"/>
      <c r="E5" s="39"/>
    </row>
    <row r="6" s="38" customFormat="1" ht="33" customHeight="1" spans="1:5">
      <c r="A6" s="39" t="s">
        <v>357</v>
      </c>
      <c r="B6" s="39" t="s">
        <v>358</v>
      </c>
      <c r="C6" s="39" t="s">
        <v>347</v>
      </c>
      <c r="D6" s="39" t="s">
        <v>448</v>
      </c>
      <c r="E6" s="39" t="s">
        <v>449</v>
      </c>
    </row>
    <row r="7" s="38" customFormat="1" ht="26" customHeight="1" spans="1:10">
      <c r="A7" s="63" t="s">
        <v>450</v>
      </c>
      <c r="B7" s="64"/>
      <c r="C7" s="65">
        <v>812.76</v>
      </c>
      <c r="D7" s="66">
        <v>812.76</v>
      </c>
      <c r="E7" s="49"/>
      <c r="J7" s="70"/>
    </row>
    <row r="8" s="38" customFormat="1" ht="26" customHeight="1" spans="1:7">
      <c r="A8" s="67" t="s">
        <v>451</v>
      </c>
      <c r="B8" s="68" t="s">
        <v>452</v>
      </c>
      <c r="C8" s="69">
        <v>274.74</v>
      </c>
      <c r="D8" s="69">
        <v>274.74</v>
      </c>
      <c r="E8" s="49"/>
      <c r="G8" s="70"/>
    </row>
    <row r="9" s="38" customFormat="1" ht="26" customHeight="1" spans="1:11">
      <c r="A9" s="67" t="s">
        <v>453</v>
      </c>
      <c r="B9" s="68" t="s">
        <v>454</v>
      </c>
      <c r="C9" s="49">
        <v>183.16</v>
      </c>
      <c r="D9" s="49">
        <v>183.16</v>
      </c>
      <c r="E9" s="49"/>
      <c r="F9" s="70"/>
      <c r="G9" s="70"/>
      <c r="K9" s="70"/>
    </row>
    <row r="10" s="38" customFormat="1" ht="26" customHeight="1" spans="1:8">
      <c r="A10" s="67" t="s">
        <v>455</v>
      </c>
      <c r="B10" s="68" t="s">
        <v>456</v>
      </c>
      <c r="C10" s="49">
        <v>91.58</v>
      </c>
      <c r="D10" s="49">
        <v>91.58</v>
      </c>
      <c r="E10" s="49"/>
      <c r="F10" s="70"/>
      <c r="H10" s="70"/>
    </row>
    <row r="11" s="38" customFormat="1" ht="26" customHeight="1" spans="1:8">
      <c r="A11" s="67" t="s">
        <v>457</v>
      </c>
      <c r="B11" s="68" t="s">
        <v>458</v>
      </c>
      <c r="C11" s="49">
        <v>538.02</v>
      </c>
      <c r="D11" s="49">
        <v>538.02</v>
      </c>
      <c r="E11" s="49"/>
      <c r="F11" s="70"/>
      <c r="H11" s="70"/>
    </row>
    <row r="12" s="38" customFormat="1" ht="26" customHeight="1" spans="1:8">
      <c r="A12" s="67" t="s">
        <v>459</v>
      </c>
      <c r="B12" s="68" t="s">
        <v>460</v>
      </c>
      <c r="C12" s="49">
        <v>473.48</v>
      </c>
      <c r="D12" s="49">
        <v>473.48</v>
      </c>
      <c r="E12" s="49"/>
      <c r="F12" s="70"/>
      <c r="H12" s="70"/>
    </row>
    <row r="13" s="38" customFormat="1" ht="26" customHeight="1" spans="1:8">
      <c r="A13" s="67" t="s">
        <v>461</v>
      </c>
      <c r="B13" s="68" t="s">
        <v>462</v>
      </c>
      <c r="C13" s="49">
        <v>64.54</v>
      </c>
      <c r="D13" s="49">
        <v>64.54</v>
      </c>
      <c r="E13" s="49"/>
      <c r="F13" s="70"/>
      <c r="G13" s="70"/>
      <c r="H13" s="70"/>
    </row>
    <row r="14" s="38" customFormat="1" customHeight="1" spans="1:10">
      <c r="A14" s="67"/>
      <c r="B14" s="68"/>
      <c r="C14" s="49"/>
      <c r="D14" s="49"/>
      <c r="E14" s="49"/>
      <c r="F14" s="70"/>
      <c r="J14" s="70"/>
    </row>
    <row r="15" s="38" customFormat="1" customHeight="1" spans="1:11">
      <c r="A15" s="67"/>
      <c r="B15" s="68"/>
      <c r="C15" s="49"/>
      <c r="D15" s="49"/>
      <c r="E15" s="49"/>
      <c r="F15" s="70"/>
      <c r="G15" s="70"/>
      <c r="K15" s="70"/>
    </row>
    <row r="16" s="38" customFormat="1" customHeight="1" spans="1:11">
      <c r="A16" s="67"/>
      <c r="B16" s="68"/>
      <c r="C16" s="49"/>
      <c r="D16" s="49"/>
      <c r="E16" s="49"/>
      <c r="F16" s="70"/>
      <c r="G16" s="70"/>
      <c r="H16" s="70"/>
      <c r="K16" s="70"/>
    </row>
    <row r="17" s="38" customFormat="1" customHeight="1" spans="1:11">
      <c r="A17" s="67"/>
      <c r="B17" s="68"/>
      <c r="C17" s="49"/>
      <c r="D17" s="49"/>
      <c r="E17" s="49"/>
      <c r="F17" s="70"/>
      <c r="G17" s="70"/>
      <c r="K17" s="70"/>
    </row>
    <row r="18" s="38" customFormat="1" customHeight="1" spans="1:11">
      <c r="A18" s="67"/>
      <c r="B18" s="68"/>
      <c r="C18" s="49"/>
      <c r="D18" s="49"/>
      <c r="E18" s="49"/>
      <c r="F18" s="70"/>
      <c r="G18" s="70"/>
      <c r="K18" s="70"/>
    </row>
  </sheetData>
  <mergeCells count="4">
    <mergeCell ref="A2:F2"/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scale="85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D12" sqref="D12"/>
    </sheetView>
  </sheetViews>
  <sheetFormatPr defaultColWidth="8.89166666666667" defaultRowHeight="14.25"/>
  <cols>
    <col min="2" max="2" width="10.1083333333333" customWidth="1"/>
    <col min="4" max="4" width="10.6666666666667" customWidth="1"/>
    <col min="5" max="5" width="12.4416666666667" customWidth="1"/>
    <col min="6" max="6" width="17" customWidth="1"/>
    <col min="8" max="8" width="13.3333333333333" customWidth="1"/>
    <col min="10" max="10" width="10.775" customWidth="1"/>
    <col min="11" max="11" width="12.775" customWidth="1"/>
    <col min="12" max="12" width="37.225" customWidth="1"/>
  </cols>
  <sheetData>
    <row r="1" spans="1:12">
      <c r="A1" s="17" t="s">
        <v>463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51"/>
    </row>
    <row r="2" ht="28.5" spans="1:12">
      <c r="A2" s="35" t="s">
        <v>464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7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2" t="s">
        <v>313</v>
      </c>
    </row>
    <row r="5" spans="1:12">
      <c r="A5" s="39" t="s">
        <v>441</v>
      </c>
      <c r="B5" s="39"/>
      <c r="C5" s="39"/>
      <c r="D5" s="39"/>
      <c r="E5" s="39"/>
      <c r="F5" s="40"/>
      <c r="G5" s="39" t="s">
        <v>442</v>
      </c>
      <c r="H5" s="39"/>
      <c r="I5" s="39"/>
      <c r="J5" s="39"/>
      <c r="K5" s="39"/>
      <c r="L5" s="39"/>
    </row>
    <row r="6" spans="1:12">
      <c r="A6" s="41" t="s">
        <v>347</v>
      </c>
      <c r="B6" s="9" t="s">
        <v>465</v>
      </c>
      <c r="C6" s="41" t="s">
        <v>466</v>
      </c>
      <c r="D6" s="41"/>
      <c r="E6" s="41"/>
      <c r="F6" s="42" t="s">
        <v>467</v>
      </c>
      <c r="G6" s="43" t="s">
        <v>347</v>
      </c>
      <c r="H6" s="44" t="s">
        <v>465</v>
      </c>
      <c r="I6" s="41" t="s">
        <v>466</v>
      </c>
      <c r="J6" s="41"/>
      <c r="K6" s="53"/>
      <c r="L6" s="41" t="s">
        <v>467</v>
      </c>
    </row>
    <row r="7" ht="28.5" spans="1:12">
      <c r="A7" s="45"/>
      <c r="B7" s="8"/>
      <c r="C7" s="46" t="s">
        <v>443</v>
      </c>
      <c r="D7" s="13" t="s">
        <v>468</v>
      </c>
      <c r="E7" s="13" t="s">
        <v>469</v>
      </c>
      <c r="F7" s="45"/>
      <c r="G7" s="47"/>
      <c r="H7" s="8"/>
      <c r="I7" s="54" t="s">
        <v>443</v>
      </c>
      <c r="J7" s="13" t="s">
        <v>468</v>
      </c>
      <c r="K7" s="55" t="s">
        <v>469</v>
      </c>
      <c r="L7" s="45"/>
    </row>
    <row r="8" spans="1:12">
      <c r="A8" s="48"/>
      <c r="B8" s="48"/>
      <c r="C8" s="48"/>
      <c r="D8" s="48"/>
      <c r="E8" s="48"/>
      <c r="F8" s="48"/>
      <c r="G8" s="49"/>
      <c r="H8" s="49"/>
      <c r="I8" s="49"/>
      <c r="J8" s="49"/>
      <c r="K8" s="49"/>
      <c r="L8" s="49"/>
    </row>
    <row r="11" spans="1:1">
      <c r="A11" s="50" t="s">
        <v>470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ageMargins left="0.236111111111111" right="0.511805555555556" top="1" bottom="1" header="0.5" footer="0.5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F10" sqref="F10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20.1083333333333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471</v>
      </c>
      <c r="E1" s="18"/>
    </row>
    <row r="2" s="14" customFormat="1" ht="42.75" customHeight="1" spans="1:8">
      <c r="A2" s="19" t="s">
        <v>472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473</v>
      </c>
      <c r="B5" s="25" t="s">
        <v>474</v>
      </c>
      <c r="C5" s="25" t="s">
        <v>475</v>
      </c>
      <c r="D5" s="26" t="s">
        <v>476</v>
      </c>
      <c r="E5" s="26" t="s">
        <v>477</v>
      </c>
      <c r="F5" s="26"/>
      <c r="G5" s="26"/>
      <c r="H5" s="26" t="s">
        <v>478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399</v>
      </c>
      <c r="G6" s="26" t="s">
        <v>400</v>
      </c>
      <c r="H6" s="26"/>
    </row>
    <row r="7" ht="24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479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1.22013888888889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283FEC11A9244E7A8876609DB25F9B90_13</vt:lpwstr>
  </property>
</Properties>
</file>