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activeTab="1"/>
  </bookViews>
  <sheets>
    <sheet name="Sheet3" sheetId="2" r:id="rId1"/>
    <sheet name="江津区2021年衔接资金项目清单（定）" sheetId="3" r:id="rId2"/>
  </sheets>
  <definedNames>
    <definedName name="_xlnm._FilterDatabase" localSheetId="0" hidden="1">Sheet3!$A$5:$W$103</definedName>
    <definedName name="_xlnm._FilterDatabase" localSheetId="1" hidden="1">'江津区2021年衔接资金项目清单（定）'!$A$5:$P$103</definedName>
  </definedNames>
  <calcPr calcId="144525"/>
</workbook>
</file>

<file path=xl/sharedStrings.xml><?xml version="1.0" encoding="utf-8"?>
<sst xmlns="http://schemas.openxmlformats.org/spreadsheetml/2006/main" count="2073" uniqueCount="492">
  <si>
    <t>江津区2021年衔接资金项目清单</t>
  </si>
  <si>
    <t>分类</t>
  </si>
  <si>
    <t>是否产业</t>
  </si>
  <si>
    <t>拟退回结余</t>
  </si>
  <si>
    <t>序号</t>
  </si>
  <si>
    <t>镇街</t>
  </si>
  <si>
    <t>项目名称</t>
  </si>
  <si>
    <t>实施地点</t>
  </si>
  <si>
    <t>业主单位</t>
  </si>
  <si>
    <t>建设任务</t>
  </si>
  <si>
    <t>财政补助资金</t>
  </si>
  <si>
    <t>市财政文号</t>
  </si>
  <si>
    <t>区财政文号</t>
  </si>
  <si>
    <t>下达
批次</t>
  </si>
  <si>
    <t>文号</t>
  </si>
  <si>
    <t>下达时间</t>
  </si>
  <si>
    <t>类别</t>
  </si>
  <si>
    <t>实施进度</t>
  </si>
  <si>
    <t>资金末端支付（万元）</t>
  </si>
  <si>
    <t>合计</t>
  </si>
  <si>
    <t>中央资金</t>
  </si>
  <si>
    <t>市级资金</t>
  </si>
  <si>
    <t>区级资金</t>
  </si>
  <si>
    <t>进度百分比</t>
  </si>
  <si>
    <t>简述进度情况</t>
  </si>
  <si>
    <t>产业</t>
  </si>
  <si>
    <t>区民宗委</t>
  </si>
  <si>
    <t xml:space="preserve">江津区白沙镇复建村扶贫农副产品加工厂配套设置项目</t>
  </si>
  <si>
    <t>白沙镇复建村</t>
  </si>
  <si>
    <t>重庆市金复建农业发展有限公司</t>
  </si>
  <si>
    <t>1.改造院坝、晒场、仓库，2.建农副产品展览室、接待室，3.安全护栏、标识标牌、监控设备等</t>
  </si>
  <si>
    <t>民宗第1批</t>
  </si>
  <si>
    <t>津民宗〔2021〕18号</t>
  </si>
  <si>
    <t>2021.1.27</t>
  </si>
  <si>
    <t>产业（加工）</t>
  </si>
  <si>
    <t>项目已完成未验收</t>
  </si>
  <si>
    <t>产业2</t>
  </si>
  <si>
    <t xml:space="preserve">江津区中山镇白鹤村贫困户饮用水蓄水工程项目</t>
  </si>
  <si>
    <t>中山镇白鹤村</t>
  </si>
  <si>
    <t>白鹤村村民委员会</t>
  </si>
  <si>
    <t>新建蓄水池拦河堰约155.8立方米及其配套设施。砖砌闸阀井2座。</t>
  </si>
  <si>
    <t>饮水安全</t>
  </si>
  <si>
    <t>正在实施</t>
  </si>
  <si>
    <t>非贫困村</t>
  </si>
  <si>
    <t>江津中学书画室改造</t>
  </si>
  <si>
    <t>江津区江津中学</t>
  </si>
  <si>
    <t>重庆市江津中学</t>
  </si>
  <si>
    <t>1.改造书法室及绘画室。2.添置沙发、书柜、多媒体设备、实木工作台等设施设备。3.购买书法绘画专用笔墨纸砚等必要用品。4.开展“书画进校园”主题宣传。</t>
  </si>
  <si>
    <t>民宗第2批</t>
  </si>
  <si>
    <t>津民宗〔2021〕31号</t>
  </si>
  <si>
    <t>2021.9.8</t>
  </si>
  <si>
    <t>其他</t>
  </si>
  <si>
    <t>德感街道草坝社区港成卫生室购置医疗设备</t>
  </si>
  <si>
    <t>德感街道草坝社区</t>
  </si>
  <si>
    <t>德感街道办事处</t>
  </si>
  <si>
    <r>
      <rPr>
        <sz val="10"/>
        <rFont val="宋体"/>
        <charset val="134"/>
      </rPr>
      <t>健康一体机、电脑中频治疗仪、牵引机、血脂10项检测仪</t>
    </r>
    <r>
      <rPr>
        <sz val="9"/>
        <color theme="1"/>
        <rFont val="宋体"/>
        <charset val="134"/>
      </rPr>
      <t>、高博士电动护理床等.</t>
    </r>
  </si>
  <si>
    <t>龙门初级中学民族文化主题墙</t>
  </si>
  <si>
    <t>江津区龙门初级中学校内</t>
  </si>
  <si>
    <t>重庆市江津区龙华镇人民政府</t>
  </si>
  <si>
    <t>修建民族文化主题墙——“鱼跃龙门，放飞梦想”。</t>
  </si>
  <si>
    <t>到户</t>
  </si>
  <si>
    <t>区人社局</t>
  </si>
  <si>
    <t>江津区2021年低收入人群跨省就业补助项目</t>
  </si>
  <si>
    <t>全区</t>
  </si>
  <si>
    <t>各镇街</t>
  </si>
  <si>
    <t>对全区跨省就业的脱贫户、边缘易致贫户和因病因灾因意外事故等刚性支出较大或收入大幅缩减导致基本生活出现严重困难户等“三类户”，开展交通补贴，补贴费用为100元/人/年</t>
  </si>
  <si>
    <t>渝财农〔2021〕18号；渝财预〔2021〕26号</t>
  </si>
  <si>
    <t>津财农〔2021〕49号</t>
  </si>
  <si>
    <t>第3批</t>
  </si>
  <si>
    <t>津乡振发〔2021〕2号；津乡振发〔2021〕24号追加资金</t>
  </si>
  <si>
    <t>2021.6.16</t>
  </si>
  <si>
    <t>就业</t>
  </si>
  <si>
    <t>江津区2021年就业帮扶车间绩效评估奖补项目</t>
  </si>
  <si>
    <t>各有关镇街</t>
  </si>
  <si>
    <t>连续开展3年绩效评估，可根据年度绩效评估等级，每年给予创建主体不超过10万元的奖补。</t>
  </si>
  <si>
    <t>渝财农〔2020〕128号</t>
  </si>
  <si>
    <t>第1批</t>
  </si>
  <si>
    <t>津乡振发〔2021〕20号，资金来源：津扶办〔2021〕2号</t>
  </si>
  <si>
    <t>2021.11.5</t>
  </si>
  <si>
    <t>区卫生健康委</t>
  </si>
  <si>
    <t>江津区2021年度健康扶贫兜底保障专项资金</t>
  </si>
  <si>
    <t>我区的建档立卡贫困户在区内医疗机构就医产生费用，经过健康扶贫医疗救助“一站式”结算平台结算后，住院费用报销比例达到90%的，慢病重大疾病门诊报销比例未达到80%的，实行特殊救助，由医疗机构先行垫付，予以补齐</t>
  </si>
  <si>
    <t>津财社〔2021〕47号</t>
  </si>
  <si>
    <t>区级切块</t>
  </si>
  <si>
    <t>2021.5.25</t>
  </si>
  <si>
    <t>政策性</t>
  </si>
  <si>
    <t>根据全区脱贫人口就医情况据实即时结算，2021年较之前有所减少。</t>
  </si>
  <si>
    <t>区乡村振兴局</t>
  </si>
  <si>
    <t>江津区2021年扶贫产品认定项目</t>
  </si>
  <si>
    <t>在全区范围内认定扶贫产品400-500款,每个扶贫产品按800元进行一次性补助，单个市场主体最高不超过4000元。</t>
  </si>
  <si>
    <t>津扶办〔2021〕2号下达
津乡振发〔2021〕20号调整</t>
  </si>
  <si>
    <t>2021.1.27
2021.11.05</t>
  </si>
  <si>
    <t>产业（其他）</t>
  </si>
  <si>
    <t>江津区2021年度巩固脱贫保险养老保险资金</t>
  </si>
  <si>
    <t>区扶贫办</t>
  </si>
  <si>
    <t>为全区27294名建卡贫困户购买巩固脱贫保险。为412名建卡贫困户购买养老保险。</t>
  </si>
  <si>
    <t>津扶办〔2021〕2号</t>
  </si>
  <si>
    <t>江津区2021年度扶贫小额信贷贴息资金</t>
  </si>
  <si>
    <t>对全区扶贫小额信贷建卡贫困户（2800户以上）进行基准利率贴息</t>
  </si>
  <si>
    <t>江津区2021年度贫困家庭大学生学费资助资金</t>
  </si>
  <si>
    <t>为全区建档立卡贫困家庭大学生1050名因学致贫家庭进行学费资助。</t>
  </si>
  <si>
    <t>江津区2021年度中央扶贫资金项目管理费</t>
  </si>
  <si>
    <t>用于扶贫发展项目前期工作可以有序开展，项目实施有效监管，项目相关资料归档等。</t>
  </si>
  <si>
    <t>津扶办〔2021〕2号；津乡振发〔2021〕26号调资金量</t>
  </si>
  <si>
    <t>江津区2021年度追加风险补偿金项目</t>
  </si>
  <si>
    <t>区乡振局</t>
  </si>
  <si>
    <t>追加脱贫小额信贷风险补偿金200万元</t>
  </si>
  <si>
    <t>津财农〔2021〕85号</t>
  </si>
  <si>
    <t>区级追加</t>
  </si>
  <si>
    <t>2021.8.27</t>
  </si>
  <si>
    <t>江津区2021年度扶贫培训</t>
  </si>
  <si>
    <t>脱贫攻坚干部轮训、扶贫干部业务培训，农村实用技术培训、致富带头人培训，以及学员培训补助等与培训相关费用。</t>
  </si>
  <si>
    <t>津扶办〔2021〕2号下达
津乡振发〔2021〕20号调整；津乡振发〔2021〕26号调资金量</t>
  </si>
  <si>
    <t>江津区2021年“雨露计划”职业教育补助项目</t>
  </si>
  <si>
    <t>市级就业技能示范培训基地校</t>
  </si>
  <si>
    <t>渝财预〔2021〕26号</t>
  </si>
  <si>
    <t>第4批</t>
  </si>
  <si>
    <t>津乡振发〔2021〕13号下达
津乡振发〔2021〕20号调整</t>
  </si>
  <si>
    <t>2021.9.
2021.11.05</t>
  </si>
  <si>
    <t>江津区2021年综合防贫保险项目</t>
  </si>
  <si>
    <t>为辖区内农村居民购买2021年11月1日至2022年6月30日综合防贫保险，保费133万元，以采购金额为准。</t>
  </si>
  <si>
    <t>津乡振发〔2021〕20号下达
资金来源：津乡振发〔2021〕13号；津乡振发〔2021〕26号调资金量</t>
  </si>
  <si>
    <t>区医保局</t>
  </si>
  <si>
    <t>江津区2021年度补贴脱贫人口购买城乡居民基本医疗保险</t>
  </si>
  <si>
    <t>为全区建卡贫困户补贴购买城乡居民基本医疗保险，250元/人，共2.8万人</t>
  </si>
  <si>
    <t>白沙</t>
  </si>
  <si>
    <t>江津区白沙镇复建村2021年魔芋种植项目</t>
  </si>
  <si>
    <t>重庆金复建生态农业开发有限公司</t>
  </si>
  <si>
    <t>村公司牵头，购买魔芋（鄂魔1号二代等魔芋，每亩种植种子200斤），发动农户种植90亩。</t>
  </si>
  <si>
    <t>江津区白沙复建村2021年入户道路建设项目</t>
  </si>
  <si>
    <t>为66户群众修建入户道路4.1公里，便道建设标准：路面宽2.5米，厚0.14米，用C20混泥土浇筑。</t>
  </si>
  <si>
    <t>津扶办〔2021〕2号下达资金
津乡振发〔2021〕11号调整项目</t>
  </si>
  <si>
    <t>2021.1.27
2021.7.22</t>
  </si>
  <si>
    <t>项目方案已完成，已开工</t>
  </si>
  <si>
    <t>江津区白沙镇松林岗2021年生产便道产业发展项目</t>
  </si>
  <si>
    <t>白沙镇松林岗</t>
  </si>
  <si>
    <t>新建宽2.5米，厚0.14米生产便道1.8公里</t>
  </si>
  <si>
    <t>津乡振发〔2021〕10号调整下达，资金来源：津扶办〔2021〕2号</t>
  </si>
  <si>
    <t>2021.7.9</t>
  </si>
  <si>
    <t>基础设施</t>
  </si>
  <si>
    <t>江津区2021年产业奖补项目</t>
  </si>
  <si>
    <t>鼓励有条件发展产业的脱贫户和监测对象每户3000元以内产业奖补。</t>
  </si>
  <si>
    <t>渝财农〔2021〕18号</t>
  </si>
  <si>
    <t>津乡振发〔2021〕2号
渝财农〔2021〕71号（市级将中央资金置换为市级资金）</t>
  </si>
  <si>
    <t>已拨款</t>
  </si>
  <si>
    <t>江津区2021年产业奖补项目第二批</t>
  </si>
  <si>
    <t>鼓励有条件发展产业的脱贫户和监测对象每户3000元以内产业奖补。（第二批奖补）</t>
  </si>
  <si>
    <t>津乡振发〔2021〕13号</t>
  </si>
  <si>
    <t>2021.9.18</t>
  </si>
  <si>
    <t>江津区2021年贫困户公益性岗位补助项目</t>
  </si>
  <si>
    <t>各镇级</t>
  </si>
  <si>
    <t>开发公益性岗位，予以补助。</t>
  </si>
  <si>
    <t>津扶办〔2021〕2号
津扶办〔2021〕5号分解下达</t>
  </si>
  <si>
    <t>2021.1.27
2021.4.20</t>
  </si>
  <si>
    <t>按月支付</t>
  </si>
  <si>
    <t>江津区2021年脱贫户（监测对象）生产便道等硬化项目</t>
  </si>
  <si>
    <t>白沙镇</t>
  </si>
  <si>
    <t>脱贫户、监测对象生产出行便道和晒坝硬化项目。生产便道17户，晒坝9户。
便道建设标准：C20混凝土浇筑，宽1.2米，厚0.08米。每隔5m左右或弯拐处设置一条收缩缝，排水通畅。
晒坝建设标准：C20混凝土浇筑，厚0.1米。</t>
  </si>
  <si>
    <t>津乡振发〔2021〕20号下达资金                                 津乡振发〔2021〕21号下达项目
资金来源：津扶办〔2021〕2号</t>
  </si>
  <si>
    <t>2021.11.05</t>
  </si>
  <si>
    <t>柏林</t>
  </si>
  <si>
    <t>江津区柏林镇华盖村2021年肉牛养殖股权化改革项目</t>
  </si>
  <si>
    <t>柏林镇华盖村</t>
  </si>
  <si>
    <t>锌硒蓝家庭农场</t>
  </si>
  <si>
    <t>1. 购买养殖肉牛20头，2.购买饲料（酒糟、玉米）100吨。
3.采取股权化改革方式进行。</t>
  </si>
  <si>
    <t>项目已完成</t>
  </si>
  <si>
    <t>江津区柏林镇2021年度柏林老场休闲观光农业基地项目一期</t>
  </si>
  <si>
    <t>重庆市江津区九妹农家乐</t>
  </si>
  <si>
    <t>江津区柏林镇柏林老场休闲观光农业基地项目。</t>
  </si>
  <si>
    <t>津财预〔2021〕6号</t>
  </si>
  <si>
    <t>第2批</t>
  </si>
  <si>
    <t>津扶办〔2021〕11号</t>
  </si>
  <si>
    <t>2021.6.2</t>
  </si>
  <si>
    <t>场地硬化完成，环形水池完成，水上凉亭基本完工，南瓜棚完成，便道完成一部分，排水沟及挡墙完成一部分，吊桥基本完成，鱼塘护栏完成一半，香猪养殖场正在建造</t>
  </si>
  <si>
    <t>江津区柏林镇复兴村2021年生产便道项目</t>
  </si>
  <si>
    <t>柏林镇复兴村</t>
  </si>
  <si>
    <t>复兴村</t>
  </si>
  <si>
    <t>新建宽2米，厚0.12米生产便道长2.84公里。</t>
  </si>
  <si>
    <t>已验收1.658公里，已建设2500米</t>
  </si>
  <si>
    <t>柏林镇</t>
  </si>
  <si>
    <t>脱贫户、监测对象生产出行便道和晒坝硬化项目。晒坝1户。
便道建设标准：C20混凝土浇筑，宽1.2米，厚0.08米。每隔5m左右或弯拐处设置一条收缩缝，排水通畅。
晒坝建设标准：C20混凝土浇筑，厚0.1米。</t>
  </si>
  <si>
    <t>方案制定中</t>
  </si>
  <si>
    <t>蔡家</t>
  </si>
  <si>
    <t>江津区蔡家镇凤仪村2021年魔芋种植产业项目</t>
  </si>
  <si>
    <t>蔡家镇凤仪村</t>
  </si>
  <si>
    <t>重庆宏禾山农业开发有限公司</t>
  </si>
  <si>
    <t>股权化改革项目，种植魔芋（花魔芋、白魔芋一代，每亩种植种子100斤；花魔芋、白魔芋二代，每亩种植种子150斤；）160亩。</t>
  </si>
  <si>
    <t>已验收</t>
  </si>
  <si>
    <t>江津区蔡家镇福德村2021年新建人饮管道1.2公里</t>
  </si>
  <si>
    <t>蔡家镇福德村</t>
  </si>
  <si>
    <t>蔡家镇福德村民委员会</t>
  </si>
  <si>
    <t>新建人饮管道柳家岩—老房子长1.2公里。　</t>
  </si>
  <si>
    <t>江津区蔡家镇福德村2021年新建生产便道1.5公里</t>
  </si>
  <si>
    <t>新建宽2.5米，厚0.14米人行便道1.5公里。</t>
  </si>
  <si>
    <t>重庆富团农业观光采摘新型农业产业园建设项目</t>
  </si>
  <si>
    <t>蔡家镇新开村</t>
  </si>
  <si>
    <t>重庆市富团农业开发有限公司</t>
  </si>
  <si>
    <t>50亩果园基地建设。新型经营主体必须与农村低收入群体等农户或与村集体建立利益联结机制。项目总投资：89万元，其中：财政补助44万元，企业自筹45万元。财政资金主要补助混凝土钢筋柱、铝钢丝、种植便道、涵洞等生产设施、设备及场地建设。
1、35亩猕猴桃园区内，C30混凝土钢筋柱110根/亩（长8厘米宽8厘米高2.4米），申请补助资金6.3万元，自筹资金6.3万元；                                                                 2、土地整治改土50亩及果苗费，宜基化改土45亩，35亩猕猴桃苗，15亩柑橘苗，申请补助资金5.1万元，自筹资金5.1万元，                                                            3、600型水泥管排洪管100米，申请财政补助资金5万元，自筹资金5万元；                                                    4、镀锌管铝钢丝防晒遮阳网棚架35亩，申请补助资金4万元，自筹资金4万元；                                                                            5、猕猴桃35亩柑橘枇杷15亩园区智能抗旱抽水施肥系统，恒压变频控制柜7.8KW一个，施肥桶500L一个，自动反洗叠片式过滤器3寸2组单头一个，7.5KW离心泵一个，申请补助资金1.1万元，自筹资金2.1万元；                                                    6、修建猕猴桃喷灌设施管网覆盖35亩，PE63主、支、分管道铺设，申请补助资金4万元，自筹资金4万元；                                                                    7、修建B区15亩柑橘、枇杷喷灌设施管网覆盖，PE50主管道20分管道，申请补助资金1.75万元，自筹资金1.75万元；                                                       8、修建35亩区域内水平架铝钢丝3.8毫米若干，申请补助资金3.15万元，自筹资金3.15万元；                                                                              9、修建B区35亩猕猴桃15亩柑橘智能化打药系统，高压三相泵3KW一个，高强度耐压耐腐蚀药管1500米，兑药桶一个500L，申请补助资金2.1万元，自筹资金2.1万元；                                                                            10、修建园区内防护防害围栏2000米，水泥立柱800根，铁网喷塑处理，申请补助资金4万元，自筹资金4万元；                                                   11、修建有机肥堆肥场150平方米，混凝土材质，0.15米厚，申请补助资金1万元，自筹资金1万元。                                                            12、修建混凝土水池2个，200立方1个，100立方1个，申请补助资金2.5万元，自筹资金2.5万元。                                                              13、建涵洞1座长度2米，宽度2.4米，申请补助资金1万元，自筹资金1万元。                                14、修建2.2公里2.5米宽0.14米厚种植便道毛路及护壁堡坎，申请补助资金3万元自筹资金3万元。</t>
  </si>
  <si>
    <t>津乡振发〔2021〕2号
渝财农〔2021〕72号（市级将中央资金置换为市级资金）；津乡振发〔2021〕25号调整建设内容</t>
  </si>
  <si>
    <t>已开工</t>
  </si>
  <si>
    <t>慈云</t>
  </si>
  <si>
    <t>慈云镇</t>
  </si>
  <si>
    <t>脱贫户、监测对象生产出行便道和晒坝硬化项目。生产便道5户。
便道建设标准：C20混凝土浇筑，宽1.2米，厚0.08米。每隔5m左右或弯拐处设置一条收缩缝，排水通畅。
晒坝建设标准：C20混凝土浇筑，厚0.1米。</t>
  </si>
  <si>
    <t>已制定好实施方案，于2021年11月19日上党委会。</t>
  </si>
  <si>
    <t>德感</t>
  </si>
  <si>
    <t>重庆市江津区德感街道和爱村农村饮水安全巩固提升工程</t>
  </si>
  <si>
    <t>德感街道和爱社区</t>
  </si>
  <si>
    <t>德感街道农业服务中心</t>
  </si>
  <si>
    <t>自来水公司扩网延伸工程，利用已建德感水厂进行管网延伸。</t>
  </si>
  <si>
    <t>津财农〔2021〕53号</t>
  </si>
  <si>
    <t>水利</t>
  </si>
  <si>
    <t>2021.5.31</t>
  </si>
  <si>
    <t>该项目已全部分完工通水，街道验收后已拨款工程进度款80%，正在做工程结算审核。</t>
  </si>
  <si>
    <t>上级补助到账资金116万</t>
  </si>
  <si>
    <t>杜市</t>
  </si>
  <si>
    <t>杜市镇</t>
  </si>
  <si>
    <t>脱贫户、监测对象生产出行便道和晒坝硬化项目。生产便道11户。
便道建设标准：C20混凝土浇筑，宽1.2米，厚0.08米。每隔5m左右或弯拐处设置一条收缩缝，排水通畅。
晒坝建设标准：C20混凝土浇筑，厚0.1米。</t>
  </si>
  <si>
    <t>广兴</t>
  </si>
  <si>
    <t>广兴镇枳壳加工标准化车间建设项目</t>
  </si>
  <si>
    <t>广兴镇沿河村1社</t>
  </si>
  <si>
    <t>重庆市江津区广兴镇沿河村股份经济合作联合社</t>
  </si>
  <si>
    <t>新建日烘干10吨鲜枳壳标准化车间及设备，总投资160万元，其中财政补助110万元,自筹50万元。实施内容如下：                                                                                 
    1.新建标准化厂房560平方米。该项财政补助51万元。包括：（1）钢架结构，长30.4米*宽18.4米*高9米。（2）地面水泥硬化560平方米，C30混凝土，厚度20CM。                                                        
    2.安装日处理10吨鲜枳壳自动循环式热风烘干生产线1套，含安装、运输、调试、税费等费用。该项财政补助59万元。</t>
  </si>
  <si>
    <t xml:space="preserve">津乡振发〔2021〕13号（第4批）下达
津乡振发〔2021〕20号调整
调整后资金来源：津扶办〔2021〕2号
</t>
  </si>
  <si>
    <t>嘉平</t>
  </si>
  <si>
    <t>江津区嘉平镇2021年度种植魔芋产业发展项目</t>
  </si>
  <si>
    <t>嘉平镇紫荆村</t>
  </si>
  <si>
    <t>重庆紫云朵实业有限公司</t>
  </si>
  <si>
    <t>村公司牵头，购买魔芋种子（花魔芋二代，每亩种植种子150斤），发动本村专业合作社和农户种植魔芋80亩。</t>
  </si>
  <si>
    <t>已完工</t>
  </si>
  <si>
    <t>江津区嘉平镇紫荆村2021年度种植魔芋产业发展项目2</t>
  </si>
  <si>
    <t>重庆市江津区笋嘉伟利家庭农场</t>
  </si>
  <si>
    <t>公司以股权化改革模式，种植魔芋（花魔芋一代，每亩种植种子100斤）300亩。种苗成活率达80%以上。</t>
  </si>
  <si>
    <t>江津区嘉平镇紫荆村2021年度新种植100亩龙井茶叶项目</t>
  </si>
  <si>
    <t>嘉平镇紫荆村民委员会</t>
  </si>
  <si>
    <t>新种植龙井茶100亩，每亩3500株。</t>
  </si>
  <si>
    <t>制定方案，以确定，系种苗供货商</t>
  </si>
  <si>
    <t>江津区嘉平镇紫荆村2021年度新建便道</t>
  </si>
  <si>
    <t>紫荆村村民委员会</t>
  </si>
  <si>
    <t>新建宽2.5米、厚0.14米生产便道1.85公里，建设地点为公路-板栗树、公路-旧砖房、公路-麻柳湾、公路-竹林湾、公路-断山、公路-栏杆湾、尖山子-背塆、紫荆场上-蒙子镑、花椒厂-山枣坪、公路-新房子、公路-刘啟高、学堂坪-老房子、学堂榜-王家湾、杨大学-张国和处、水竹坪-陈茂中、会议室-水竹坪、紫荆村老君沟-猪槽湾。用C20混凝土浇筑，每隔5m左右或弯拐处设置一条收缩缝。</t>
  </si>
  <si>
    <t>津扶办〔2021〕11号；津乡振发〔2021〕25号调整建设内容</t>
  </si>
  <si>
    <t>待验收待拨款</t>
  </si>
  <si>
    <t>江津区嘉平镇2021年李子品种改良项目</t>
  </si>
  <si>
    <t>嘉平镇大垭村、月沱村</t>
  </si>
  <si>
    <t>重庆凯驰生态农业开发有限公司</t>
  </si>
  <si>
    <t>股权化改革项目，李子品种改良（嫁接）共900亩。</t>
  </si>
  <si>
    <t>江津区嘉平镇大垭村2021年新建便道1公里项目</t>
  </si>
  <si>
    <t>嘉平镇大垭村</t>
  </si>
  <si>
    <t>2社新建人行便道1公里。</t>
  </si>
  <si>
    <t>已验收，待拨款</t>
  </si>
  <si>
    <t>嘉平镇大垭村新建生产便道2公里</t>
  </si>
  <si>
    <t>新建宽2.5米、厚0.14米人行便道2公里，建设地点为河邱至关山，公路边至斑竹林，狗穿洞至中岗龚南辉处，龚和泉处至大岚垭龚和伦处，石妍场至晒谷房李道祥处，鱼塘至大田杜德君处，长丘角至方丘别陈朝芬处，公路边至龚南华处，公路至张荣生坝子边，公路至罗玉全坝子边，公路至杨万超坝子边，公路至苏国伦坝子边，公路至李祥辉坝子边，公路至周志华坝子边，公路至唐太柒坝子边，公路至陈登芳坝子边，公路至江坤有坝子边，公路至江锡平坝子边，公路边至鞍子上，公路至刘太平处，公路至刘太洪处，公路至王道全处，公路边至蔡长云处，公路边至蔡长春处，公路边至龚由科处，公路边至刘定品处，公路边至陈朝云处。C20混凝土浇筑路面，每隔5米左右或弯拐处设置一条收缩缝。</t>
  </si>
  <si>
    <t>津扶办〔2021〕11号；乡振发〔2021〕25号调整建设内容</t>
  </si>
  <si>
    <t>制定方案，已完成1.565公里</t>
  </si>
  <si>
    <t>江津区嘉平镇大垭村李子品种改良第一批项目</t>
  </si>
  <si>
    <t>吉赞农业有限公司</t>
  </si>
  <si>
    <t>500亩脆红李改良为蜂糖李（300亩）、改栽为南高梅（200亩）。新型经营主体必须与农村低收入群体等农户或与村集体建立利益联结机制。财政资金主要用于补助枝条、树苗、肥料等环节。该项目分两期实施，第一期在2021年实施，第二期在2022年实施。本次下达第一期资金项目。
    第一期总投入51.3万元，其中财政补助14万元，实施内容如下： 1、购买配方肥（N-P-K：15-5-25或相近配方），0.1吨/亩，500亩，50吨。该项财政补助1.4万元。2、购买南高梅树苗，地径0.7cm，每亩45株。该项财政补助12.6万元。3、栽种、管护南高梅树苗8元/株，每亩45株。4、清理园子、整地200亩，525元/亩。</t>
  </si>
  <si>
    <t>津乡振发〔2021〕2号
渝财农〔2021〕73号（市级将中央资金置换为市级资金）
津乡振发〔2021〕20号调整</t>
  </si>
  <si>
    <t>2021.6.16
2021.11.05</t>
  </si>
  <si>
    <t>制定方案，种植南高梅</t>
  </si>
  <si>
    <t>江津区嘉平镇大垭村生产便道建设项目</t>
  </si>
  <si>
    <t>嘉平镇大垭村村民委员会</t>
  </si>
  <si>
    <t>大垭村1社、2社、3社、4社新建生产便道0.78公里，宽2.5米厚0.14米。建设标准：碎石或块石垫层，c20混凝土浇筑，每隔5m左右或弯拐处设一条伸缩缝，排水通畅。</t>
  </si>
  <si>
    <t>津乡振发〔2021〕2号
渝财农〔2021〕74号（市级将中央资金置换为市级资金）；乡振发〔2021〕25号调整建设内容</t>
  </si>
  <si>
    <t>制定方案，已完成0.66公里</t>
  </si>
  <si>
    <t>贾嗣</t>
  </si>
  <si>
    <t>江津区贾嗣镇2021年度种植魔芋产业发展项目</t>
  </si>
  <si>
    <t>贾嗣镇龙山村</t>
  </si>
  <si>
    <t>重庆市江津区贾嗣镇龙山村龙登山农村综合服务社有限公司</t>
  </si>
  <si>
    <t>发展种植魔芋（珠芽白魔芋一代，每亩种植种子100斤）20亩，种植成活率达80%以上。财政补助资金3000元/亩，主要用于种子、肥料、人员务工等生产环节费用。</t>
  </si>
  <si>
    <t>已完成</t>
  </si>
  <si>
    <t>江津区贾嗣镇龙山村2021年发展青梅产业1000亩第一批项目</t>
  </si>
  <si>
    <t>重庆市江津区贾嗣镇龙山村股份经济合作联合社</t>
  </si>
  <si>
    <t>发展青梅产业40000株（约1000亩），成活率90%以上，补助种苗、施肥、人工、抚育等费用。该项目分两期实施，第一期在2021年实施，第二期在2022年实施。本次下达第一期资金项目。
    第一期总投入83万元，其中财政补助80万元，自筹3万元。1.购置青梅（品种为南高梅）2年苗，种苗高于1.3米，地径大于0.7cm，每亩约40株。该项财政补助53万元，自筹3万元。2.购置肥料。该项财政补助17万元。包括：（1）购置商品有机肥，符合NY/T525-2021标准，10斤/株，需200吨；（2）购置配方肥（N-P-K：18-6-16或相近配方），0.5斤/株，需10吨。3.人工种植（含抚育费用）。该项财政补助10万元。</t>
  </si>
  <si>
    <t>津扶办〔2021〕2号下达
津乡振发〔2021〕20号重新安排，并调减资金</t>
  </si>
  <si>
    <t>已选址，正在协调好土地，等待种植季节进行栽种，预计12月份开始种植</t>
  </si>
  <si>
    <t>江津区贾嗣镇龙山村2021年发展红花香桃产业100亩</t>
  </si>
  <si>
    <t>发展红花香桃100亩。新建红花香桃产业园生产便道2公里。</t>
  </si>
  <si>
    <t>已选址，协调好土地，等待种植季节进行栽种，预计12月份开始种植</t>
  </si>
  <si>
    <t>重庆市江津区贾嗣镇龙山村农村饮水安全巩固提升工程</t>
  </si>
  <si>
    <t>贾嗣镇水利服务中心</t>
  </si>
  <si>
    <t>输水工程以及供水入户，从西湖镇关胜村关胜水厂输水至龙山村两个原饮水工程。</t>
  </si>
  <si>
    <t>已完成设计和预算，正在招投标阶段，预计9月底开工</t>
  </si>
  <si>
    <t>贾嗣镇</t>
  </si>
  <si>
    <t>脱贫户、监测对象生产出行便道和晒坝硬化项目。生产便道60户，晒坝3户。
便道建设标准：C20混凝土浇筑，宽1.2米，厚0.08米。每隔5m左右或弯拐处设置一条收缩缝，排水通畅。
晒坝建设标准：C20混凝土浇筑，厚0.1米。</t>
  </si>
  <si>
    <t>津乡振发〔2021〕20号下达资金                                  津乡振发〔2021〕21号下达项目
资金来源：津乡振发〔2021〕11号</t>
  </si>
  <si>
    <t>正在制定施工方案</t>
  </si>
  <si>
    <t>李市</t>
  </si>
  <si>
    <t>江津区李市镇洞塘村2021年魔芋种植项目</t>
  </si>
  <si>
    <t>李市镇洞塘村</t>
  </si>
  <si>
    <t>重庆市江津区李市镇洞垚农产品销售农民专业合作社</t>
  </si>
  <si>
    <t>村公司牵头，购买魔芋（（鄂芋1号、花魔芋二代，每亩种植种子150斤），发动农户种植150亩。</t>
  </si>
  <si>
    <t>魔芋已种植完毕，等待验收</t>
  </si>
  <si>
    <t>江津区李市镇洞塘村2021年度种植辣椒项目</t>
  </si>
  <si>
    <t>重庆市江津区洞垚农产品销售农民专业合作社</t>
  </si>
  <si>
    <t>洞塘村7组、8组、10组发展200亩种植基地。</t>
  </si>
  <si>
    <t>项目已完工，已验收，已拨付资金</t>
  </si>
  <si>
    <t>李市镇</t>
  </si>
  <si>
    <t>脱贫户、监测对象生产出行便道和晒坝硬化项目。生产便道37户，晒坝4户。
便道建设标准：C20混凝土浇筑，宽1.2米，厚0.08米。每隔5m左右或弯拐处设置一条收缩缝，排水通畅。
晒坝建设标准：C20混凝土浇筑，厚0.1米。</t>
  </si>
  <si>
    <t>石蟆</t>
  </si>
  <si>
    <t>江津区石蟆镇2021年扶贫农产品分拣中心建设项目</t>
  </si>
  <si>
    <t>石蟆镇感益村</t>
  </si>
  <si>
    <t>重庆市江津区淘家乡电子商务有限责任公司</t>
  </si>
  <si>
    <t>项目总投资204.3万元，其中财政补助100万元，自筹104.3万元。项目内容如下：    
1.地面平整15亩。2.平整场地中，硬化土地2亩（分拣仓及周围部分）。3.分拣仓990㎡。钢架结构。4.分拣仓基础采用人工挖孔桩。5.地下室约600㎡。</t>
  </si>
  <si>
    <t>津扶办〔2021〕2号
津乡振发〔2021〕20号调整</t>
  </si>
  <si>
    <t>项目已开工建设，土地地平处理和桩基洞已完成，地下室模板和钢筋已搭建完毕</t>
  </si>
  <si>
    <t>江津区石蟆镇2021年制糖标准化车间改造项目</t>
  </si>
  <si>
    <t>石蟆镇稿子社区</t>
  </si>
  <si>
    <t>重庆锦兴瑞食品有限公司</t>
  </si>
  <si>
    <t>股权化改革项目，制糖标准化车间改造。</t>
  </si>
  <si>
    <t>已按照建设任务要求完成建设</t>
  </si>
  <si>
    <t>江津区石蟆镇2021年蚕桑基地改造项目</t>
  </si>
  <si>
    <t>石蟆镇关溪村</t>
  </si>
  <si>
    <t>重庆市金桑农业开发有限公司</t>
  </si>
  <si>
    <t>1.新建彩钢棚600平方米高4米；2.厂房改建1000平方米；3.新建展厅80平米等。</t>
  </si>
  <si>
    <t>江津区石蟆镇大同村生产便道建设项目</t>
  </si>
  <si>
    <t>石蟆镇大同村</t>
  </si>
  <si>
    <t>新建生产便道3公里，宽2.5米厚0.14米。</t>
  </si>
  <si>
    <t>津乡振发〔2021〕2号
渝财农〔2021〕75号（市级将中央资金置换为市级资金）</t>
  </si>
  <si>
    <t>已硬化完成约2公里</t>
  </si>
  <si>
    <t>石蟆镇</t>
  </si>
  <si>
    <t>脱贫户、监测对象生产出行便道和晒坝硬化项目。生产便道26户。
便道建设标准：C20混凝土浇筑，宽1.2米，厚0.08米。每隔5m左右或弯拐处设置一条收缩缝，排水通畅。
晒坝建设标准：C20混凝土浇筑，厚0.1米。</t>
  </si>
  <si>
    <t>第1批
第4批</t>
  </si>
  <si>
    <t>津乡振发〔2021〕20号下达资金
津乡振发〔2021〕21号下达项目资金来源：津扶办〔2021〕2号5.58万，津乡振发〔2021〕13号10.7万</t>
  </si>
  <si>
    <t>四面山</t>
  </si>
  <si>
    <t>江津区四面山镇双凤村2021年度种植魔芋产业发展项目</t>
  </si>
  <si>
    <t>四面山镇双凤村</t>
  </si>
  <si>
    <t>双凤村股份经济合作联合社</t>
  </si>
  <si>
    <t>合作社以股权化改革模式，2组、9组、10组种植魔芋鄂魔1号一代种等（每亩种植种子100斤）300亩。</t>
  </si>
  <si>
    <t>魔芋种植已达307.77亩，已完成魔芋种植、施肥、阳光遮蔽、日常管理等建设内容。魔芋种子存活率达80%以上。已完工验收并拨付相应款项。</t>
  </si>
  <si>
    <t>脱贫户、监测对象生产出行便道和晒坝硬化项目。晒坝2户。
便道建设标准：C20混凝土浇筑，宽1.2米，厚0.08米。每隔5m左右或弯拐处设置一条收缩缝，排水通畅。
晒坝建设标准：C20混凝土浇筑，厚0.1米。</t>
  </si>
  <si>
    <t>四屏</t>
  </si>
  <si>
    <t>江津区四屏镇四面茶谷标准园建设项目</t>
  </si>
  <si>
    <t>重庆巨帆农业发展有限公司</t>
  </si>
  <si>
    <t>股权化改革项目，新建高山茶叶标准园150亩。</t>
  </si>
  <si>
    <t>项目用地已落实，已动工</t>
  </si>
  <si>
    <t>塘河</t>
  </si>
  <si>
    <t>江津区塘河镇硐寨村2021年度魔芋种植项目</t>
  </si>
  <si>
    <t>塘河镇硐寨村</t>
  </si>
  <si>
    <t>重庆宝全寨农业专业合作社</t>
  </si>
  <si>
    <t>发展种植魔芋（珠芽白、黄魔芋、鄂魔1号等魔芋二代，每亩种植种子100斤）示范基地20亩。</t>
  </si>
  <si>
    <t>项目已完成验收，正在走拨款程序</t>
  </si>
  <si>
    <t>江津区塘河镇硐寨村2021年人行便道度项目</t>
  </si>
  <si>
    <t>塘河镇硐寨村民委员会</t>
  </si>
  <si>
    <t>新建宽2.5米，厚0.14米人行便道1公里。</t>
  </si>
  <si>
    <t>津扶办〔2021〕11号
津乡振发〔2021〕20号调整资金来源</t>
  </si>
  <si>
    <t>2021.6.2
2021.11.05</t>
  </si>
  <si>
    <t>路面已完成，正在进行拨款申请</t>
  </si>
  <si>
    <t>吴滩</t>
  </si>
  <si>
    <t>吴滩镇</t>
  </si>
  <si>
    <t>脱贫户、监测对象生产出行便道和晒坝硬化项目。生产便道22户，晒坝4户。
便道建设标准：C20混凝土浇筑，宽1.2米，厚0.08米。每隔5m左右或弯拐处设置一条收缩缝，排水通畅。
晒坝建设标准：C20混凝土浇筑，厚0.1米。</t>
  </si>
  <si>
    <t>西湖</t>
  </si>
  <si>
    <t>江津区西湖镇骆来村2021年度魔芋种植产业发展项目</t>
  </si>
  <si>
    <t>西湖镇骆来村</t>
  </si>
  <si>
    <t>重庆市萍萌农业开发有限公司</t>
  </si>
  <si>
    <t>购买魔芋种（鄂魔1号一、二代，每亩种子100斤），带动农户种植魔芋90亩。</t>
  </si>
  <si>
    <t>项目已完工，拨款只完成30%</t>
  </si>
  <si>
    <t>江津区西湖镇百燕村2021年度种植魔芋产业发展项目</t>
  </si>
  <si>
    <t>西湖镇百燕村</t>
  </si>
  <si>
    <t>重庆百燕扶集农业开发有限公司</t>
  </si>
  <si>
    <t>村公司牵头，购买魔芋（珠芽白魔芋，每亩种植种子100斤），发动农户种植20亩，种植成活率达80%以上，贫困户种植率10%以上。财政补助资金3000元/亩，主要用于种子、肥料等生产环节，以及农户奖补等费用（不与其他奖补重叠）。</t>
  </si>
  <si>
    <t>津扶办〔2021〕2号
津乡振发〔2021〕12号调整项目</t>
  </si>
  <si>
    <t>2021.1.27
2021.9.10</t>
  </si>
  <si>
    <t>项目尚未完工</t>
  </si>
  <si>
    <t>江津区西湖镇百燕村2021年度粪水固液分离机和废水回收机</t>
  </si>
  <si>
    <t>百燕村</t>
  </si>
  <si>
    <t>购买固液分离机和废水回收机，型号为251型号（包括两套加药装置，1.5KW污水泵一台，钢丝软管15米）。</t>
  </si>
  <si>
    <t>津乡振发〔2021〕12号调整下达
资金来源：津扶办〔2021〕2号</t>
  </si>
  <si>
    <t>2021.9.10</t>
  </si>
  <si>
    <t>江津区西湖镇百燕村2021年度百燕扶集蔬菜基地建设项目</t>
  </si>
  <si>
    <t>重庆百燕扶集开发有限公司</t>
  </si>
  <si>
    <t>新建蔬菜基地12亩。</t>
  </si>
  <si>
    <t>江津区西湖镇百燕村2021年富葛产业发展项目</t>
  </si>
  <si>
    <t>重庆富硒葛农业科技有限公司</t>
  </si>
  <si>
    <t>在百燕村新发展鲜食葛根富葛种植示范基地120亩。</t>
  </si>
  <si>
    <t>2021.9.</t>
  </si>
  <si>
    <t>江津区西湖镇关胜村2021年度魔芋种植产业发展项目</t>
  </si>
  <si>
    <t>西湖镇关胜村</t>
  </si>
  <si>
    <t>重庆津扬农业有限公司</t>
  </si>
  <si>
    <t>股权化改革项目，在关胜村种植魔芋（鄂魔1号一、二代，每亩种植100斤）200亩，种植成活率达80%以上。</t>
  </si>
  <si>
    <t>江津区西湖镇关胜村2021年度茶叶种植产业发展项目</t>
  </si>
  <si>
    <t>关胜村</t>
  </si>
  <si>
    <t>重庆关云台农业开发有限公司</t>
  </si>
  <si>
    <t>关胜村大田村民小组新建20亩左右茶叶示范基地。</t>
  </si>
  <si>
    <t>江津区西湖镇关胜村2021年度茶叶补植补栽产业发展项目</t>
  </si>
  <si>
    <t>关胜村大田村民小组原200亩茶叶基地实行茶苗补植补栽。</t>
  </si>
  <si>
    <t>江津区西湖镇关胜村2021年度生态富硒稻种植产业发展项目</t>
  </si>
  <si>
    <t>重庆珞优农业科技有限公司</t>
  </si>
  <si>
    <t>种植生态硒谷310亩，复合肥10吨，生物有机肥10吨，植物营养液及生物农药。</t>
  </si>
  <si>
    <t>项目已完工，尚未拨款</t>
  </si>
  <si>
    <t>江津区西湖镇关胜村2021年度山银花管理采收配套设施设备</t>
  </si>
  <si>
    <t>重庆楠之滕农业发展有限责任公司</t>
  </si>
  <si>
    <t>股权化改革项目。4社建设内容：1、蓄水池3口；2、灌溉管网覆盖240亩；3、中药材加工厂房500平米；4.山银花烘干设备一套；5.建库房、管理用房等。</t>
  </si>
  <si>
    <t>西湖镇</t>
  </si>
  <si>
    <t>脱贫户、监测对象生产出行便道和晒坝硬化项目。生产便道45户，晒坝49户。
便道建设标准：C20混凝土浇筑，宽1.2米，厚0.08米。每隔5m左右或弯拐处设置一条收缩缝，排水通畅。
晒坝建设标准：C20混凝土浇筑，厚0.1米。</t>
  </si>
  <si>
    <t>津乡振发〔2021〕20号下达资金
津乡振发〔2021〕21号下达项目
资金来源：津乡振发〔2021〕2号36万，津扶办〔2021〕2号0.07万</t>
  </si>
  <si>
    <t>先锋</t>
  </si>
  <si>
    <t>先锋镇</t>
  </si>
  <si>
    <t>脱贫户、监测对象生产出行便道和晒坝硬化项目。生产便道5户，晒坝1户。
便道建设标准：C20混凝土浇筑，宽1.2米，厚0.08米。每隔5m左右或弯拐处设置一条收缩缝，排水通畅。
晒坝建设标准：C20混凝土浇筑，厚0.1米。</t>
  </si>
  <si>
    <t>通知脱贫户、监测对象生产出行便道和晒坝硬化项目计划资金已下文，准备材料。</t>
  </si>
  <si>
    <t>永兴</t>
  </si>
  <si>
    <t>江津区永兴镇毗罗村2021年度冻库产业发展项目</t>
  </si>
  <si>
    <t>永兴镇毗罗村</t>
  </si>
  <si>
    <t>重庆市江津区祥序农业开发有限责任公司</t>
  </si>
  <si>
    <t>新修建冻库100立方用于水果的储存。</t>
  </si>
  <si>
    <t>江津区永兴镇艾家村2021年产业园基础设施完善项目</t>
  </si>
  <si>
    <t>永兴镇艾家村</t>
  </si>
  <si>
    <t>永兴镇艾家村民委员会</t>
  </si>
  <si>
    <t>产业园基础设施完善项目，建设内容：1、新建管理用房3个。2、新建蓄水池3个。3、铺设用水管道10000米。</t>
  </si>
  <si>
    <t>实施完成</t>
  </si>
  <si>
    <t>江津区永兴镇艾家村2021年度魔芋种植产业发展项目</t>
  </si>
  <si>
    <t>种植大户喻晓峰</t>
  </si>
  <si>
    <t>发展魔芋种植（花魔芋一代、二代，鄂魔一号等，每亩种植种子不少于100斤）10亩。</t>
  </si>
  <si>
    <t>江津区永兴镇毗罗村2021年度魔芋种植产业发展项目</t>
  </si>
  <si>
    <t>重庆市华苹锐远农业开发责任有限公司</t>
  </si>
  <si>
    <t>发展魔芋（花魔芋一代、二代，鄂魔1号等，每亩种植种子不少于100斤）种植魔芋50亩。</t>
  </si>
  <si>
    <t>江津区永兴镇毗罗村2021年度魔芋种植产业发展项目2</t>
  </si>
  <si>
    <t>重庆市相平益胜农业开发责任有限公司</t>
  </si>
  <si>
    <t>发展魔芋（花魔芋一代、二代，鄂魔1号、朱杨魔芋等，每亩种植种子不少于100斤）种植30亩。</t>
  </si>
  <si>
    <t>艾家村、黄庄村等</t>
  </si>
  <si>
    <t>永兴镇艾家村、黄庄村村委会</t>
  </si>
  <si>
    <t>脱贫户、监测对象生产出行便道和晒坝硬化项目。生产便道3户。
便道建设标准：C20混凝土浇筑，宽1.2米，厚0.08米。每隔5m左右或弯拐处设置一条收缩缝，排水通畅。
晒坝建设标准：C20混凝土浇筑，厚0.1米。</t>
  </si>
  <si>
    <t>津乡振发〔2021〕20号下达资金                                 津乡振发〔2021〕21号下达项目
资金来源：津扶办〔2021〕2号；津乡振发〔2021〕24号追加资金</t>
  </si>
  <si>
    <t>油溪</t>
  </si>
  <si>
    <t>油溪镇</t>
  </si>
  <si>
    <t>脱贫户、监测对象生产出行便道和晒坝硬化项目。生产便道8户。
便道建设标准：C20混凝土浇筑，宽1.2米，厚0.08米。每隔5m左右或弯拐处设置一条收缩缝，排水通畅。
晒坝建设标准：C20混凝土浇筑，厚0.1米。</t>
  </si>
  <si>
    <t>支坪</t>
  </si>
  <si>
    <t>支坪镇</t>
  </si>
  <si>
    <t>脱贫户、监测对象生产出行便道和晒坝硬化项目。生产便道2户，晒坝1户。
便道建设标准：C20混凝土浇筑，宽1.2米，厚0.08米。每隔5m左右或弯拐处设置一条收缩缝，排水通畅。
晒坝建设标准：C20混凝土浇筑，厚0.1米。</t>
  </si>
  <si>
    <t>中山</t>
  </si>
  <si>
    <t>江津区中山镇四合村2021年种植魔芋产业发展项目</t>
  </si>
  <si>
    <t>中山镇四合村</t>
  </si>
  <si>
    <t>重庆市江津区瓜达农业专业合作社</t>
  </si>
  <si>
    <t>发展魔芋种植（鄂魔1号一代，每亩种植种子100斤）50亩。</t>
  </si>
  <si>
    <t>重庆渝凯乐农业有限公司</t>
  </si>
  <si>
    <t>发展魔芋种植90亩。</t>
  </si>
  <si>
    <t>已验收，下周拨款</t>
  </si>
  <si>
    <t>2021年江津区中山镇构树种植项目</t>
  </si>
  <si>
    <t>中山镇太和村、常乐村</t>
  </si>
  <si>
    <t>重庆飞鱼中山农业科技有限公司</t>
  </si>
  <si>
    <t>股权化改革项目。建设内容：新建加工车间、仓储400平方米及装修；购置加工设备3台（套）；生产便道，宽2m厚12cm长1km；构树组培苗木粗1.5mm：500亩x1200株/亩等。</t>
  </si>
  <si>
    <t>2021年江津区中山镇白鹤村生产便道项目</t>
  </si>
  <si>
    <t>中山镇白鹤村村民委员会</t>
  </si>
  <si>
    <t>1、新建宽2.0m、厚12cm便道硬化0.392公里，1社。2、新建宽2.5m，厚14cm生产便道1.006公里，2社、4社、5社、3社。</t>
  </si>
  <si>
    <t>已完工，已验收，下周拨款</t>
  </si>
  <si>
    <t>江津区中山镇龙塘村2021年生产便道建设项目</t>
  </si>
  <si>
    <t>中山镇龙塘村</t>
  </si>
  <si>
    <t>2社、5社新建生产便道2公里，宽2.5米厚0.14米。</t>
  </si>
  <si>
    <t>津乡振发〔2021〕2号
渝财农〔2021〕76号（市级将中央资金置换为市级资金）</t>
  </si>
  <si>
    <t>朱杨</t>
  </si>
  <si>
    <t>江津区朱杨镇桥坪村荔枝产业园水肥一体化建设项目</t>
  </si>
  <si>
    <t>朱杨镇桥坪村</t>
  </si>
  <si>
    <t>重庆荔枝红农业开发有限公司</t>
  </si>
  <si>
    <t>在500亩荔枝园新建一套水肥一体化农业灌溉设备。新型经营主体必须与农村低收入群体等农户或与村集体建立利益联结机制。项目总投资共计110万元，其中财政补助50万元，自筹60万元。财政资金主要用于灌溉管网、设备、蓄水池等设施。
具体内容如下：110型号PE管材3500米、75型号PE管材4000米，管件、PE滴管等若干；37KW配电控制设备3台、型号IS80-50-250A水泵3台；新建200m³蓄水池5个、新建200m³配料池2个。</t>
  </si>
  <si>
    <t>津乡振发〔2021〕2号
渝财农〔2021〕77号（市级将中央资金置换为市级资金）
津乡振发〔2021〕20号调整</t>
  </si>
  <si>
    <t>完成管网建设</t>
  </si>
  <si>
    <t>几江</t>
  </si>
  <si>
    <t>江津区几江街道2021年度石墙村生态示范园和饮水安全提升巩固项目</t>
  </si>
  <si>
    <t>重庆市江津区几江街道石墙村股份经济合作联合社</t>
  </si>
  <si>
    <t xml:space="preserve">1.改建到户安全饮水管道5户：1.更换PVC25㎜入户管道600m；2.更换入户水表5个；3.更换入户闸阀5个。概算投资：0.5万元。(财政补助0.5万元）                                              2.新建富硒蔬菜灌溉输水管道： 1.新建PE160㎜（0.8兆帕）2000m；2.新建PE110㎜（0.8兆帕）500m；3.新建放水闸阀1个、排沙闸阀3个。概算投资20.9万。（财政补助20.9万元）                                                      3.完善20亩瘦身鱼池设施：1.条石砌筑945m³；2.土方开挖回500m³；3.完善排水设施。概算投资：48万。（财政补助40万元、自筹8万元）                                                4.新建50亩特色水果示范园滴灌设施：1.新建200m³蓄水池；2.新建抽水设施（含1个电机、安装75mm PE管600m）；3.新建滴水管道：安装50mmPE管3000m、32mmPVC管8000m、25mmPVC管12000m。概算投资：25.6万。（财政补助（25.6万元）                                            5.新建生产便道1000m(宽2.5米、厚0.14米），概算投资26万。（财政补助13万元、自筹13万元）。                                                           </t>
  </si>
  <si>
    <t>市财政局
渝财农〔2021〕100号</t>
  </si>
  <si>
    <t>津乡振发〔2021〕23号</t>
  </si>
  <si>
    <t>江津区2021年度小额信贷风险补偿金</t>
  </si>
  <si>
    <t>追加风险补偿金</t>
  </si>
  <si>
    <t>渝财农〔2020〕128号、渝财预〔2021〕26号</t>
  </si>
  <si>
    <t>津乡振发〔2021〕24号；津乡振发〔2021〕26号增资金量</t>
  </si>
  <si>
    <t>重庆市江津区柏林镇鸿牛养殖股份有限公司扩大项目一期-1</t>
  </si>
  <si>
    <t>华盖村</t>
  </si>
  <si>
    <t>津乡振发〔2021〕24号</t>
  </si>
  <si>
    <t>江津区李市镇洞塘村2021年度抗旱水池项目</t>
  </si>
  <si>
    <t>洞塘村</t>
  </si>
  <si>
    <t>重庆市鸿牛养殖有限公司</t>
  </si>
  <si>
    <t>江津区李市镇龙吟村2021年度抗旱水池项目</t>
  </si>
  <si>
    <t>龙吟村</t>
  </si>
  <si>
    <t>李市镇龙吟村</t>
  </si>
  <si>
    <t>新修抗旱水池8口，每口容积30m³。</t>
  </si>
  <si>
    <t>江津区嘉平镇2021年度种植青梅产业发展项目</t>
  </si>
  <si>
    <t>紫荆村老君沟村民小组、笋溪村无开井村民小组</t>
  </si>
  <si>
    <t>重庆市江津区态稀家庭农场</t>
  </si>
  <si>
    <t>原李子园改种植青梅100亩（紫荆村老君沟村民小组、笋溪村无开井村民小组各50亩），项目总投资21.88万，财政补助资金10万元，农场自筹资金11.88万元。申请财政补助资金主要用于购苗和肥料。                                          项目实施内容包括：
1、种植青梅100亩，购置青梅（品种为南高梅）2年苗，地径大于0.7cm，每亩约56株。需资金6.72万元，财政补助6.72万元；
2、购置肥料：（1）购买有机肥，7斤/株，需19.6吨，需3.92万元。（2）购买硫酸钾型复合肥（含量N:P:K=15:15:15)，2斤/株，需5.6吨，需2.24万元。购置肥料共需资金6.16万元，申请补助3.28万元，农场自筹2.88万元；
3、土地清表、除草、整地，需资金5万元，农场自筹5万元；                                                          4、种苗定植、灌水等4万元，农场自筹4万元</t>
  </si>
  <si>
    <t>重庆市江津区西湖镇关胜村2021年度花椒管理采收配套设施设备</t>
  </si>
  <si>
    <t>江津区嗜牛花椒种植场</t>
  </si>
  <si>
    <t>项目总投资：47.732万元，其中：财政补助23.8万元，自筹23.932万元。建设内容：                                                                 1.建蓄水池1口102.6m³，水池长9.5米，宽9米，深1.2米。包括基础土石方挖运、回填，水泥沙浆抹面，四周和池底用C25混凝土浇灌，厚度为10厘米，池子四周做防水。总价5.732万元，补助2.2万元；                                         2.购花椒烘干设备一套，总价15.9万元，补助10.288万元，包括烘干机2台、花椒筛机3台、花椒选刺机1台、椒杆粉碎机1台、筛米机1台；3.搭建彩钢棚252㎡，立柱材质厚度3mm，直径10cm，棚柱间距4m，棚高4.5m，顶棚铝板厚度为80丝，地面用C25混凝土硬化，厚度为10cm。总价7.8万元，补助1.512万元；                                               4.购彩钢棚三相电照明系统，总价1.9万元，补助0.95万元；                      5.建晒坝420㎡，宽12米、长35米，用C30混凝土硬化，厚度为20厘米。总价5万元，补助2.1万元；                                                               6.建冻库一间60m³，长5米、宽4米、高3米，墙体厚度24厘米，内外用水泥砂浆抹面，配齐冷藏室制冷设备及动力用电制动系统和室内线路等。总价6.5万元，补助2.4万元。                                               7.建花椒烘干灶箱体2个，高2.2米、宽2.5米、长3.5米，厚12mm，总价1.1万元，补助0.55万元；                                                       8.购果枝分离机一台，总价3.8万元，补助3.8万元。</t>
  </si>
  <si>
    <t>江津区2021年度消费扶贫补助项目</t>
  </si>
  <si>
    <t>实施2021年度江津区消费扶贫组合补助：1.物流运输补贴。2.消费帮扶采购补贴。3.专区专馆发展运营补贴。4.扶贫产品网货化开发补贴。</t>
  </si>
  <si>
    <t>津扶办〔2021〕2号下达资金
津乡振发〔2021〕10号调整项目
津乡振发〔2021〕20号调整资金来源；津乡振发〔2021〕26号调资金量</t>
  </si>
  <si>
    <t>2021.1.27
2021.7.9
2021.11.05</t>
  </si>
  <si>
    <t>区乡村振兴局64.8897万，区商务委37.31万</t>
  </si>
  <si>
    <t>江津区2021年年度衔接资金项目计划完成表（截至12月5日）</t>
  </si>
  <si>
    <t>是否完成</t>
  </si>
  <si>
    <t>是</t>
  </si>
  <si>
    <t>实施中</t>
  </si>
  <si>
    <r>
      <t>健康一体机、电脑中频治疗仪、牵引机、血脂10项检测仪</t>
    </r>
    <r>
      <rPr>
        <sz val="9"/>
        <rFont val="宋体"/>
        <charset val="134"/>
      </rPr>
      <t>、高博士电动护理床等.</t>
    </r>
  </si>
</sst>
</file>

<file path=xl/styles.xml><?xml version="1.0" encoding="utf-8"?>
<styleSheet xmlns="http://schemas.openxmlformats.org/spreadsheetml/2006/main">
  <numFmts count="5">
    <numFmt numFmtId="176" formatCode="0.000000_ "/>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8">
    <font>
      <sz val="11"/>
      <color theme="1"/>
      <name val="宋体"/>
      <charset val="134"/>
      <scheme val="minor"/>
    </font>
    <font>
      <sz val="22"/>
      <name val="方正小标宋_GBK"/>
      <charset val="134"/>
    </font>
    <font>
      <sz val="10"/>
      <name val="黑体"/>
      <charset val="134"/>
    </font>
    <font>
      <sz val="10"/>
      <name val="宋体"/>
      <charset val="134"/>
      <scheme val="major"/>
    </font>
    <font>
      <sz val="10"/>
      <name val="宋体"/>
      <charset val="134"/>
    </font>
    <font>
      <sz val="10"/>
      <name val="宋体"/>
      <charset val="134"/>
      <scheme val="minor"/>
    </font>
    <font>
      <sz val="11"/>
      <name val="宋体"/>
      <charset val="134"/>
      <scheme val="minor"/>
    </font>
    <font>
      <sz val="12"/>
      <name val="宋体"/>
      <charset val="134"/>
      <scheme val="minor"/>
    </font>
    <font>
      <sz val="12"/>
      <name val="宋体"/>
      <charset val="134"/>
    </font>
    <font>
      <sz val="22"/>
      <color theme="1"/>
      <name val="方正小标宋_GBK"/>
      <charset val="134"/>
    </font>
    <font>
      <sz val="11"/>
      <color rgb="FF7030A0"/>
      <name val="宋体"/>
      <charset val="134"/>
      <scheme val="minor"/>
    </font>
    <font>
      <sz val="11"/>
      <color rgb="FF00B0F0"/>
      <name val="宋体"/>
      <charset val="134"/>
      <scheme val="minor"/>
    </font>
    <font>
      <sz val="10"/>
      <color rgb="FF7030A0"/>
      <name val="宋体"/>
      <charset val="134"/>
      <scheme val="minor"/>
    </font>
    <font>
      <sz val="10"/>
      <color rgb="FFC00000"/>
      <name val="宋体"/>
      <charset val="134"/>
    </font>
    <font>
      <sz val="10"/>
      <color rgb="FFC00000"/>
      <name val="宋体"/>
      <charset val="134"/>
      <scheme val="major"/>
    </font>
    <font>
      <sz val="10"/>
      <color rgb="FFC00000"/>
      <name val="宋体"/>
      <charset val="134"/>
      <scheme val="minor"/>
    </font>
    <font>
      <sz val="10"/>
      <color rgb="FF417FF9"/>
      <name val="宋体"/>
      <charset val="134"/>
      <scheme val="major"/>
    </font>
    <font>
      <sz val="10"/>
      <color theme="1"/>
      <name val="宋体"/>
      <charset val="134"/>
      <scheme val="major"/>
    </font>
    <font>
      <sz val="10"/>
      <color rgb="FF7030A0"/>
      <name val="黑体"/>
      <charset val="134"/>
    </font>
    <font>
      <sz val="10"/>
      <color rgb="FF7030A0"/>
      <name val="宋体"/>
      <charset val="134"/>
      <scheme val="major"/>
    </font>
    <font>
      <sz val="10"/>
      <color rgb="FF7030A0"/>
      <name val="宋体"/>
      <charset val="134"/>
    </font>
    <font>
      <sz val="10"/>
      <color theme="1"/>
      <name val="宋体"/>
      <charset val="134"/>
      <scheme val="minor"/>
    </font>
    <font>
      <sz val="10"/>
      <color rgb="FF000000"/>
      <name val="宋体"/>
      <charset val="134"/>
    </font>
    <font>
      <sz val="10"/>
      <color rgb="FF7030A0"/>
      <name val="方正仿宋_GBK"/>
      <charset val="134"/>
    </font>
    <font>
      <sz val="9"/>
      <name val="宋体"/>
      <charset val="134"/>
      <scheme val="minor"/>
    </font>
    <font>
      <sz val="9"/>
      <color rgb="FF000000"/>
      <name val="宋体"/>
      <charset val="134"/>
    </font>
    <font>
      <sz val="9"/>
      <color rgb="FFC00000"/>
      <name val="宋体"/>
      <charset val="134"/>
      <scheme val="minor"/>
    </font>
    <font>
      <sz val="10"/>
      <color rgb="FF000000"/>
      <name val="宋体"/>
      <charset val="134"/>
      <scheme val="minor"/>
    </font>
    <font>
      <sz val="9"/>
      <color rgb="FF417FF9"/>
      <name val="宋体"/>
      <charset val="134"/>
      <scheme val="minor"/>
    </font>
    <font>
      <sz val="9"/>
      <color rgb="FF417FF9"/>
      <name val="宋体"/>
      <charset val="134"/>
    </font>
    <font>
      <sz val="10"/>
      <color rgb="FF417FF9"/>
      <name val="宋体"/>
      <charset val="134"/>
      <scheme val="minor"/>
    </font>
    <font>
      <sz val="10"/>
      <color rgb="FF417FF9"/>
      <name val="宋体"/>
      <charset val="134"/>
    </font>
    <font>
      <sz val="11"/>
      <color rgb="FF000000"/>
      <name val="宋体"/>
      <charset val="134"/>
    </font>
    <font>
      <sz val="11"/>
      <color rgb="FFC00000"/>
      <name val="宋体"/>
      <charset val="134"/>
      <scheme val="minor"/>
    </font>
    <font>
      <sz val="11"/>
      <color rgb="FFC00000"/>
      <name val="宋体"/>
      <charset val="134"/>
    </font>
    <font>
      <sz val="10"/>
      <color rgb="FF000000"/>
      <name val="宋体"/>
      <charset val="134"/>
      <scheme val="major"/>
    </font>
    <font>
      <sz val="9"/>
      <color rgb="FF000000"/>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5"/>
      <color theme="3"/>
      <name val="宋体"/>
      <charset val="134"/>
      <scheme val="minor"/>
    </font>
    <font>
      <i/>
      <sz val="11"/>
      <color rgb="FF7F7F7F"/>
      <name val="宋体"/>
      <charset val="0"/>
      <scheme val="minor"/>
    </font>
    <font>
      <sz val="11"/>
      <color rgb="FFFF0000"/>
      <name val="宋体"/>
      <charset val="0"/>
      <scheme val="minor"/>
    </font>
    <font>
      <b/>
      <sz val="11"/>
      <color rgb="FF3F3F3F"/>
      <name val="宋体"/>
      <charset val="0"/>
      <scheme val="minor"/>
    </font>
    <font>
      <b/>
      <sz val="18"/>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sz val="9"/>
      <name val="宋体"/>
      <charset val="134"/>
    </font>
    <font>
      <sz val="9"/>
      <color theme="1"/>
      <name val="宋体"/>
      <charset val="134"/>
    </font>
  </fonts>
  <fills count="37">
    <fill>
      <patternFill patternType="none"/>
    </fill>
    <fill>
      <patternFill patternType="gray125"/>
    </fill>
    <fill>
      <patternFill patternType="solid">
        <fgColor theme="9" tint="0.6"/>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rgb="FFFFFFCC"/>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8"/>
        <bgColor indexed="64"/>
      </patternFill>
    </fill>
    <fill>
      <patternFill patternType="solid">
        <fgColor theme="6"/>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rgb="FFC6EFCE"/>
        <bgColor indexed="64"/>
      </patternFill>
    </fill>
    <fill>
      <patternFill patternType="solid">
        <fgColor theme="8" tint="0.399975585192419"/>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8" fillId="8" borderId="0" applyNumberFormat="0" applyBorder="0" applyAlignment="0" applyProtection="0">
      <alignment vertical="center"/>
    </xf>
    <xf numFmtId="0" fontId="39" fillId="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11" borderId="0" applyNumberFormat="0" applyBorder="0" applyAlignment="0" applyProtection="0">
      <alignment vertical="center"/>
    </xf>
    <xf numFmtId="0" fontId="40" fillId="12" borderId="0" applyNumberFormat="0" applyBorder="0" applyAlignment="0" applyProtection="0">
      <alignment vertical="center"/>
    </xf>
    <xf numFmtId="43" fontId="0" fillId="0" borderId="0" applyFont="0" applyFill="0" applyBorder="0" applyAlignment="0" applyProtection="0">
      <alignment vertical="center"/>
    </xf>
    <xf numFmtId="0" fontId="37" fillId="13" borderId="0" applyNumberFormat="0" applyBorder="0" applyAlignment="0" applyProtection="0">
      <alignment vertical="center"/>
    </xf>
    <xf numFmtId="0" fontId="42"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0" fillId="6" borderId="8" applyNumberFormat="0" applyFont="0" applyAlignment="0" applyProtection="0">
      <alignment vertical="center"/>
    </xf>
    <xf numFmtId="0" fontId="37" fillId="7" borderId="0" applyNumberFormat="0" applyBorder="0" applyAlignment="0" applyProtection="0">
      <alignment vertical="center"/>
    </xf>
    <xf numFmtId="0" fontId="4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5" fillId="0" borderId="11" applyNumberFormat="0" applyFill="0" applyAlignment="0" applyProtection="0">
      <alignment vertical="center"/>
    </xf>
    <xf numFmtId="0" fontId="43" fillId="0" borderId="11" applyNumberFormat="0" applyFill="0" applyAlignment="0" applyProtection="0">
      <alignment vertical="center"/>
    </xf>
    <xf numFmtId="0" fontId="37" fillId="10" borderId="0" applyNumberFormat="0" applyBorder="0" applyAlignment="0" applyProtection="0">
      <alignment vertical="center"/>
    </xf>
    <xf numFmtId="0" fontId="41" fillId="0" borderId="10" applyNumberFormat="0" applyFill="0" applyAlignment="0" applyProtection="0">
      <alignment vertical="center"/>
    </xf>
    <xf numFmtId="0" fontId="37" fillId="18" borderId="0" applyNumberFormat="0" applyBorder="0" applyAlignment="0" applyProtection="0">
      <alignment vertical="center"/>
    </xf>
    <xf numFmtId="0" fontId="48" fillId="15" borderId="12" applyNumberFormat="0" applyAlignment="0" applyProtection="0">
      <alignment vertical="center"/>
    </xf>
    <xf numFmtId="0" fontId="50" fillId="15" borderId="9" applyNumberFormat="0" applyAlignment="0" applyProtection="0">
      <alignment vertical="center"/>
    </xf>
    <xf numFmtId="0" fontId="51" fillId="21" borderId="13" applyNumberFormat="0" applyAlignment="0" applyProtection="0">
      <alignment vertical="center"/>
    </xf>
    <xf numFmtId="0" fontId="38" fillId="23" borderId="0" applyNumberFormat="0" applyBorder="0" applyAlignment="0" applyProtection="0">
      <alignment vertical="center"/>
    </xf>
    <xf numFmtId="0" fontId="37" fillId="25" borderId="0" applyNumberFormat="0" applyBorder="0" applyAlignment="0" applyProtection="0">
      <alignment vertical="center"/>
    </xf>
    <xf numFmtId="0" fontId="52" fillId="0" borderId="14" applyNumberFormat="0" applyFill="0" applyAlignment="0" applyProtection="0">
      <alignment vertical="center"/>
    </xf>
    <xf numFmtId="0" fontId="54" fillId="0" borderId="15" applyNumberFormat="0" applyFill="0" applyAlignment="0" applyProtection="0">
      <alignment vertical="center"/>
    </xf>
    <xf numFmtId="0" fontId="53" fillId="26" borderId="0" applyNumberFormat="0" applyBorder="0" applyAlignment="0" applyProtection="0">
      <alignment vertical="center"/>
    </xf>
    <xf numFmtId="0" fontId="55" fillId="28" borderId="0" applyNumberFormat="0" applyBorder="0" applyAlignment="0" applyProtection="0">
      <alignment vertical="center"/>
    </xf>
    <xf numFmtId="0" fontId="38" fillId="30" borderId="0" applyNumberFormat="0" applyBorder="0" applyAlignment="0" applyProtection="0">
      <alignment vertical="center"/>
    </xf>
    <xf numFmtId="0" fontId="37" fillId="20" borderId="0" applyNumberFormat="0" applyBorder="0" applyAlignment="0" applyProtection="0">
      <alignment vertical="center"/>
    </xf>
    <xf numFmtId="0" fontId="38" fillId="14" borderId="0" applyNumberFormat="0" applyBorder="0" applyAlignment="0" applyProtection="0">
      <alignment vertical="center"/>
    </xf>
    <xf numFmtId="0" fontId="38" fillId="22" borderId="0" applyNumberFormat="0" applyBorder="0" applyAlignment="0" applyProtection="0">
      <alignment vertical="center"/>
    </xf>
    <xf numFmtId="0" fontId="38" fillId="24" borderId="0" applyNumberFormat="0" applyBorder="0" applyAlignment="0" applyProtection="0">
      <alignment vertical="center"/>
    </xf>
    <xf numFmtId="0" fontId="38" fillId="31" borderId="0" applyNumberFormat="0" applyBorder="0" applyAlignment="0" applyProtection="0">
      <alignment vertical="center"/>
    </xf>
    <xf numFmtId="0" fontId="37" fillId="17" borderId="0" applyNumberFormat="0" applyBorder="0" applyAlignment="0" applyProtection="0">
      <alignment vertical="center"/>
    </xf>
    <xf numFmtId="0" fontId="37" fillId="33" borderId="0" applyNumberFormat="0" applyBorder="0" applyAlignment="0" applyProtection="0">
      <alignment vertical="center"/>
    </xf>
    <xf numFmtId="0" fontId="38" fillId="19" borderId="0" applyNumberFormat="0" applyBorder="0" applyAlignment="0" applyProtection="0">
      <alignment vertical="center"/>
    </xf>
    <xf numFmtId="0" fontId="38" fillId="32" borderId="0" applyNumberFormat="0" applyBorder="0" applyAlignment="0" applyProtection="0">
      <alignment vertical="center"/>
    </xf>
    <xf numFmtId="0" fontId="37" fillId="16" borderId="0" applyNumberFormat="0" applyBorder="0" applyAlignment="0" applyProtection="0">
      <alignment vertical="center"/>
    </xf>
    <xf numFmtId="0" fontId="38" fillId="34" borderId="0" applyNumberFormat="0" applyBorder="0" applyAlignment="0" applyProtection="0">
      <alignment vertical="center"/>
    </xf>
    <xf numFmtId="0" fontId="37" fillId="27" borderId="0" applyNumberFormat="0" applyBorder="0" applyAlignment="0" applyProtection="0">
      <alignment vertical="center"/>
    </xf>
    <xf numFmtId="0" fontId="37" fillId="29" borderId="0" applyNumberFormat="0" applyBorder="0" applyAlignment="0" applyProtection="0">
      <alignment vertical="center"/>
    </xf>
    <xf numFmtId="0" fontId="38" fillId="35" borderId="0" applyNumberFormat="0" applyBorder="0" applyAlignment="0" applyProtection="0">
      <alignment vertical="center"/>
    </xf>
    <xf numFmtId="0" fontId="37" fillId="36" borderId="0" applyNumberFormat="0" applyBorder="0" applyAlignment="0" applyProtection="0">
      <alignment vertical="center"/>
    </xf>
  </cellStyleXfs>
  <cellXfs count="190">
    <xf numFmtId="0" fontId="0" fillId="0" borderId="0" xfId="0">
      <alignment vertical="center"/>
    </xf>
    <xf numFmtId="0" fontId="0" fillId="0" borderId="0" xfId="0" applyAlignment="1">
      <alignment vertical="center" wrapText="1"/>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justify" vertical="center" wrapText="1"/>
    </xf>
    <xf numFmtId="176" fontId="5"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6" fillId="0" borderId="0" xfId="0" applyFont="1" applyFill="1">
      <alignment vertical="center"/>
    </xf>
    <xf numFmtId="0" fontId="5" fillId="0" borderId="0" xfId="0" applyFont="1" applyFill="1" applyAlignment="1">
      <alignment vertical="center"/>
    </xf>
    <xf numFmtId="0" fontId="5" fillId="0" borderId="1" xfId="0" applyFont="1" applyFill="1" applyBorder="1" applyAlignment="1">
      <alignment horizontal="center" vertical="center"/>
    </xf>
    <xf numFmtId="31" fontId="3" fillId="0" borderId="1" xfId="0" applyNumberFormat="1" applyFont="1" applyFill="1" applyBorder="1" applyAlignment="1">
      <alignment horizontal="center" vertical="center"/>
    </xf>
    <xf numFmtId="31" fontId="3"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xf>
    <xf numFmtId="0" fontId="4" fillId="0" borderId="0" xfId="0" applyFont="1" applyFill="1" applyAlignment="1">
      <alignment vertical="center"/>
    </xf>
    <xf numFmtId="176"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176" fontId="5" fillId="0" borderId="1" xfId="0" applyNumberFormat="1" applyFont="1" applyFill="1" applyBorder="1" applyAlignment="1">
      <alignmen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vertical="center" wrapText="1"/>
    </xf>
    <xf numFmtId="0" fontId="5" fillId="0" borderId="0" xfId="0" applyFont="1" applyFill="1" applyAlignment="1">
      <alignment vertical="center" wrapText="1"/>
    </xf>
    <xf numFmtId="176" fontId="5" fillId="0" borderId="1" xfId="0" applyNumberFormat="1" applyFont="1" applyFill="1" applyBorder="1" applyAlignment="1">
      <alignment vertical="center"/>
    </xf>
    <xf numFmtId="0" fontId="9" fillId="0" borderId="0" xfId="0" applyFont="1" applyAlignment="1">
      <alignment horizontal="center" vertical="center"/>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5"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3" fillId="0" borderId="1" xfId="0" applyFont="1" applyFill="1" applyBorder="1" applyAlignment="1" applyProtection="1">
      <alignment horizontal="center" vertical="center" wrapText="1"/>
    </xf>
    <xf numFmtId="0" fontId="17"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2" fillId="4"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4"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31" fontId="19" fillId="0" borderId="1" xfId="0" applyNumberFormat="1" applyFont="1" applyFill="1" applyBorder="1" applyAlignment="1">
      <alignment horizontal="center" vertical="center" wrapText="1"/>
    </xf>
    <xf numFmtId="31" fontId="19" fillId="0" borderId="1"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176" fontId="14" fillId="0" borderId="1" xfId="0" applyNumberFormat="1" applyFont="1" applyFill="1" applyBorder="1" applyAlignment="1">
      <alignment horizontal="center" vertical="center" wrapText="1"/>
    </xf>
    <xf numFmtId="176" fontId="14" fillId="4" borderId="1" xfId="0" applyNumberFormat="1" applyFont="1" applyFill="1" applyBorder="1" applyAlignment="1">
      <alignment horizontal="center" vertical="center" wrapText="1"/>
    </xf>
    <xf numFmtId="0" fontId="19" fillId="0" borderId="1" xfId="0" applyFont="1" applyFill="1" applyBorder="1" applyAlignment="1">
      <alignment horizontal="justify" vertical="center" wrapText="1"/>
    </xf>
    <xf numFmtId="0" fontId="15" fillId="0" borderId="1" xfId="0" applyFont="1" applyFill="1" applyBorder="1" applyAlignment="1">
      <alignment horizontal="left" vertical="center" wrapText="1"/>
    </xf>
    <xf numFmtId="176" fontId="4" fillId="4"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justify" vertical="center" wrapText="1"/>
    </xf>
    <xf numFmtId="0" fontId="20" fillId="0" borderId="1" xfId="0" applyFont="1" applyFill="1" applyBorder="1" applyAlignment="1">
      <alignment horizontal="justify" vertical="center"/>
    </xf>
    <xf numFmtId="0" fontId="20"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176" fontId="21" fillId="0" borderId="1" xfId="0" applyNumberFormat="1" applyFont="1" applyFill="1" applyBorder="1" applyAlignment="1">
      <alignment horizontal="center" vertical="center"/>
    </xf>
    <xf numFmtId="176" fontId="21" fillId="4" borderId="1" xfId="0" applyNumberFormat="1" applyFont="1" applyFill="1" applyBorder="1" applyAlignment="1">
      <alignment horizontal="center" vertical="center"/>
    </xf>
    <xf numFmtId="176" fontId="22" fillId="0" borderId="1" xfId="0" applyNumberFormat="1" applyFont="1" applyFill="1" applyBorder="1" applyAlignment="1">
      <alignment horizontal="center" vertical="center"/>
    </xf>
    <xf numFmtId="176" fontId="15" fillId="0" borderId="1" xfId="0" applyNumberFormat="1" applyFont="1" applyFill="1" applyBorder="1" applyAlignment="1">
      <alignment horizontal="center" vertical="center" wrapText="1"/>
    </xf>
    <xf numFmtId="176" fontId="15" fillId="4"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23" fillId="0" borderId="1" xfId="0" applyFont="1" applyFill="1" applyBorder="1" applyAlignment="1">
      <alignment horizontal="justify" vertical="center"/>
    </xf>
    <xf numFmtId="0" fontId="16" fillId="0" borderId="1" xfId="0"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176" fontId="16" fillId="4" borderId="1" xfId="0" applyNumberFormat="1" applyFont="1" applyFill="1" applyBorder="1" applyAlignment="1">
      <alignment horizontal="center" vertical="center" wrapText="1"/>
    </xf>
    <xf numFmtId="0" fontId="17" fillId="0" borderId="1" xfId="0" applyFont="1" applyFill="1" applyBorder="1" applyAlignment="1">
      <alignment horizontal="left" vertical="center" wrapText="1"/>
    </xf>
    <xf numFmtId="176" fontId="3" fillId="4"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49" fontId="14"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12" fillId="5"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0" xfId="0" applyFont="1" applyFill="1" applyAlignment="1">
      <alignment vertical="center"/>
    </xf>
    <xf numFmtId="0" fontId="21" fillId="0" borderId="1" xfId="0" applyFont="1" applyFill="1" applyBorder="1" applyAlignment="1">
      <alignment horizontal="center" vertical="center" wrapText="1"/>
    </xf>
    <xf numFmtId="9"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31" fontId="17" fillId="0" borderId="1" xfId="0" applyNumberFormat="1" applyFont="1" applyFill="1" applyBorder="1" applyAlignment="1">
      <alignment horizontal="center" vertical="center"/>
    </xf>
    <xf numFmtId="31" fontId="14" fillId="0" borderId="1" xfId="0" applyNumberFormat="1" applyFont="1" applyFill="1" applyBorder="1" applyAlignment="1">
      <alignment horizontal="center" vertical="center" wrapText="1"/>
    </xf>
    <xf numFmtId="9"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0" xfId="0" applyFont="1" applyFill="1" applyAlignment="1">
      <alignment vertical="center"/>
    </xf>
    <xf numFmtId="0" fontId="17" fillId="0" borderId="1" xfId="0" applyFont="1" applyFill="1" applyBorder="1" applyAlignment="1">
      <alignment horizontal="center" vertical="center"/>
    </xf>
    <xf numFmtId="31"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Alignment="1">
      <alignment vertical="center"/>
    </xf>
    <xf numFmtId="31" fontId="17" fillId="0" borderId="1" xfId="0" applyNumberFormat="1" applyFont="1" applyFill="1" applyBorder="1" applyAlignment="1">
      <alignment horizontal="center" vertical="center" wrapText="1"/>
    </xf>
    <xf numFmtId="0" fontId="15" fillId="0" borderId="1" xfId="0" applyFont="1" applyFill="1" applyBorder="1" applyAlignment="1">
      <alignment vertical="center"/>
    </xf>
    <xf numFmtId="0" fontId="21" fillId="0" borderId="1" xfId="0" applyFont="1" applyFill="1" applyBorder="1" applyAlignment="1">
      <alignment vertical="center"/>
    </xf>
    <xf numFmtId="9" fontId="27" fillId="0" borderId="1" xfId="0" applyNumberFormat="1" applyFont="1" applyFill="1" applyBorder="1" applyAlignment="1">
      <alignment horizontal="center" vertical="center" wrapText="1"/>
    </xf>
    <xf numFmtId="0" fontId="27" fillId="0" borderId="1" xfId="0" applyNumberFormat="1" applyFont="1" applyFill="1" applyBorder="1" applyAlignment="1">
      <alignment horizontal="center" vertical="center"/>
    </xf>
    <xf numFmtId="9" fontId="15" fillId="0" borderId="4" xfId="0" applyNumberFormat="1" applyFont="1" applyFill="1" applyBorder="1" applyAlignment="1">
      <alignment horizontal="center" vertical="center"/>
    </xf>
    <xf numFmtId="0" fontId="13" fillId="0" borderId="4" xfId="0" applyFont="1" applyFill="1" applyBorder="1" applyAlignment="1">
      <alignment horizontal="center" vertical="center"/>
    </xf>
    <xf numFmtId="0" fontId="15" fillId="0" borderId="5" xfId="0" applyFont="1" applyFill="1" applyBorder="1" applyAlignment="1">
      <alignment horizontal="center" vertical="center"/>
    </xf>
    <xf numFmtId="9" fontId="24" fillId="0" borderId="4" xfId="0" applyNumberFormat="1" applyFont="1" applyFill="1" applyBorder="1" applyAlignment="1">
      <alignment horizontal="center" vertical="center" wrapText="1"/>
    </xf>
    <xf numFmtId="0" fontId="24" fillId="0" borderId="4" xfId="0" applyFont="1" applyFill="1" applyBorder="1" applyAlignment="1">
      <alignment horizontal="center" vertical="center" wrapText="1"/>
    </xf>
    <xf numFmtId="0" fontId="21" fillId="0" borderId="5" xfId="0" applyFont="1" applyFill="1" applyBorder="1" applyAlignment="1">
      <alignment horizontal="center" vertical="center"/>
    </xf>
    <xf numFmtId="9"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9" fontId="2" fillId="0" borderId="4" xfId="0" applyNumberFormat="1" applyFont="1" applyFill="1" applyBorder="1" applyAlignment="1">
      <alignment horizontal="center" wrapText="1"/>
    </xf>
    <xf numFmtId="0" fontId="2" fillId="0" borderId="4" xfId="0" applyFont="1" applyFill="1" applyBorder="1" applyAlignment="1">
      <alignment horizontal="center" wrapText="1"/>
    </xf>
    <xf numFmtId="0" fontId="21" fillId="0" borderId="4" xfId="0" applyFont="1" applyFill="1" applyBorder="1" applyAlignment="1">
      <alignment horizontal="center" vertical="center"/>
    </xf>
    <xf numFmtId="0" fontId="15" fillId="0" borderId="4" xfId="0" applyFont="1" applyFill="1" applyBorder="1" applyAlignment="1">
      <alignment vertical="center"/>
    </xf>
    <xf numFmtId="0" fontId="13" fillId="0" borderId="4" xfId="0" applyFont="1" applyFill="1" applyBorder="1" applyAlignment="1">
      <alignment vertical="center"/>
    </xf>
    <xf numFmtId="0" fontId="15" fillId="0" borderId="4" xfId="0" applyFont="1" applyFill="1" applyBorder="1" applyAlignment="1">
      <alignment horizontal="center" vertical="center"/>
    </xf>
    <xf numFmtId="9" fontId="28" fillId="0" borderId="4" xfId="0" applyNumberFormat="1" applyFont="1" applyFill="1" applyBorder="1" applyAlignment="1">
      <alignment horizontal="center" vertical="center" wrapText="1"/>
    </xf>
    <xf numFmtId="0" fontId="29" fillId="0" borderId="4"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1" fillId="0" borderId="0" xfId="0" applyFont="1" applyFill="1" applyAlignment="1">
      <alignment vertical="center"/>
    </xf>
    <xf numFmtId="9" fontId="6" fillId="0" borderId="1" xfId="0"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9" fontId="33"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1" fillId="0" borderId="6" xfId="0" applyFont="1" applyFill="1" applyBorder="1" applyAlignment="1">
      <alignment horizontal="center" vertical="center"/>
    </xf>
    <xf numFmtId="9" fontId="24" fillId="0" borderId="2" xfId="0" applyNumberFormat="1" applyFont="1" applyFill="1" applyBorder="1" applyAlignment="1">
      <alignment horizontal="center" vertical="center" wrapText="1"/>
    </xf>
    <xf numFmtId="9" fontId="15" fillId="0" borderId="2" xfId="0" applyNumberFormat="1" applyFont="1" applyFill="1" applyBorder="1" applyAlignment="1">
      <alignment vertical="center"/>
    </xf>
    <xf numFmtId="0" fontId="24" fillId="0" borderId="7" xfId="0" applyFont="1" applyFill="1" applyBorder="1" applyAlignment="1">
      <alignment horizontal="center" vertical="center" wrapText="1"/>
    </xf>
    <xf numFmtId="0" fontId="21" fillId="0" borderId="7" xfId="0" applyFont="1" applyFill="1" applyBorder="1" applyAlignment="1">
      <alignment horizontal="center" vertical="center"/>
    </xf>
    <xf numFmtId="9" fontId="13" fillId="0" borderId="1" xfId="0" applyNumberFormat="1" applyFont="1" applyFill="1" applyBorder="1" applyAlignment="1">
      <alignment horizontal="center" vertical="center"/>
    </xf>
    <xf numFmtId="0" fontId="13" fillId="0" borderId="1" xfId="0" applyFont="1" applyFill="1" applyBorder="1" applyAlignment="1">
      <alignment vertical="center"/>
    </xf>
    <xf numFmtId="9" fontId="15" fillId="0" borderId="1" xfId="0" applyNumberFormat="1" applyFont="1" applyFill="1" applyBorder="1" applyAlignment="1">
      <alignment vertical="center"/>
    </xf>
    <xf numFmtId="0" fontId="2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3" fillId="0" borderId="1" xfId="0"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35" fillId="0" borderId="1" xfId="0" applyFont="1" applyFill="1" applyBorder="1" applyAlignment="1">
      <alignment horizontal="left" vertical="center" wrapText="1"/>
    </xf>
    <xf numFmtId="0" fontId="8" fillId="0" borderId="1" xfId="0" applyFont="1" applyFill="1" applyBorder="1" applyAlignment="1">
      <alignment vertical="center"/>
    </xf>
    <xf numFmtId="0" fontId="21" fillId="0" borderId="1" xfId="0" applyFont="1" applyFill="1" applyBorder="1" applyAlignment="1">
      <alignment horizontal="left" vertical="center"/>
    </xf>
    <xf numFmtId="176" fontId="21" fillId="0" borderId="1" xfId="0" applyNumberFormat="1" applyFont="1" applyFill="1" applyBorder="1" applyAlignment="1">
      <alignment vertical="center"/>
    </xf>
    <xf numFmtId="176" fontId="21" fillId="4" borderId="1" xfId="0" applyNumberFormat="1" applyFont="1" applyFill="1" applyBorder="1" applyAlignment="1">
      <alignment vertical="center"/>
    </xf>
    <xf numFmtId="0" fontId="12" fillId="0" borderId="1" xfId="0" applyFont="1" applyFill="1" applyBorder="1" applyAlignment="1">
      <alignment vertical="center"/>
    </xf>
    <xf numFmtId="0" fontId="7" fillId="0" borderId="1" xfId="0" applyFont="1" applyFill="1" applyBorder="1" applyAlignment="1">
      <alignment horizontal="left" vertical="center" wrapText="1"/>
    </xf>
    <xf numFmtId="0" fontId="36" fillId="0" borderId="1" xfId="0" applyFont="1" applyFill="1" applyBorder="1" applyAlignment="1">
      <alignment horizontal="center" vertical="center"/>
    </xf>
    <xf numFmtId="0" fontId="27" fillId="0" borderId="1" xfId="0" applyFont="1" applyFill="1" applyBorder="1" applyAlignment="1">
      <alignment horizontal="center" vertical="center"/>
    </xf>
    <xf numFmtId="0" fontId="25" fillId="0" borderId="4" xfId="0" applyFont="1" applyFill="1" applyBorder="1" applyAlignment="1">
      <alignment horizontal="center" vertical="center" wrapText="1"/>
    </xf>
    <xf numFmtId="0" fontId="13" fillId="0" borderId="4" xfId="0" applyFont="1" applyFill="1" applyBorder="1" applyAlignment="1">
      <alignment horizontal="left" vertical="center"/>
    </xf>
    <xf numFmtId="0" fontId="21"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5" fillId="0" borderId="0" xfId="0" applyFont="1" applyFill="1" applyAlignment="1">
      <alignment vertical="center" wrapText="1"/>
    </xf>
    <xf numFmtId="9" fontId="25"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03"/>
  <sheetViews>
    <sheetView zoomScale="40" zoomScaleNormal="40" workbookViewId="0">
      <selection activeCell="A1" sqref="A1:V1"/>
    </sheetView>
  </sheetViews>
  <sheetFormatPr defaultColWidth="8.89166666666667" defaultRowHeight="13.5"/>
  <cols>
    <col min="6" max="6" width="25.2333333333333" customWidth="1"/>
    <col min="7" max="7" width="21.9416666666667" customWidth="1"/>
    <col min="8" max="8" width="19.4416666666667" customWidth="1"/>
    <col min="9" max="9" width="58.775" customWidth="1"/>
    <col min="10" max="10" width="15.5583333333333" customWidth="1"/>
    <col min="11" max="11" width="14.1083333333333"/>
    <col min="12" max="12" width="17.4416666666667" customWidth="1"/>
    <col min="13" max="13" width="14.1083333333333"/>
    <col min="17" max="17" width="22.225" customWidth="1"/>
    <col min="22" max="22" width="11.775"/>
  </cols>
  <sheetData>
    <row r="1" ht="50" customHeight="1" spans="1:22">
      <c r="A1" s="53" t="s">
        <v>0</v>
      </c>
      <c r="B1" s="53"/>
      <c r="C1" s="53"/>
      <c r="D1" s="53"/>
      <c r="E1" s="53"/>
      <c r="F1" s="53"/>
      <c r="G1" s="53"/>
      <c r="H1" s="53"/>
      <c r="I1" s="53"/>
      <c r="J1" s="53"/>
      <c r="K1" s="53"/>
      <c r="L1" s="53"/>
      <c r="M1" s="53"/>
      <c r="N1" s="53"/>
      <c r="O1" s="53"/>
      <c r="P1" s="53"/>
      <c r="Q1" s="53"/>
      <c r="R1" s="53"/>
      <c r="S1" s="53"/>
      <c r="T1" s="53"/>
      <c r="U1" s="53"/>
      <c r="V1" s="53"/>
    </row>
    <row r="2" spans="1:23">
      <c r="A2" s="54" t="s">
        <v>1</v>
      </c>
      <c r="B2" s="54" t="s">
        <v>2</v>
      </c>
      <c r="C2" s="55" t="s">
        <v>3</v>
      </c>
      <c r="D2" s="56" t="s">
        <v>4</v>
      </c>
      <c r="E2" s="56" t="s">
        <v>5</v>
      </c>
      <c r="F2" s="56" t="s">
        <v>6</v>
      </c>
      <c r="G2" s="56" t="s">
        <v>7</v>
      </c>
      <c r="H2" s="56" t="s">
        <v>8</v>
      </c>
      <c r="I2" s="56" t="s">
        <v>9</v>
      </c>
      <c r="J2" s="74" t="s">
        <v>10</v>
      </c>
      <c r="K2" s="75"/>
      <c r="L2" s="74"/>
      <c r="M2" s="75"/>
      <c r="N2" s="76" t="s">
        <v>11</v>
      </c>
      <c r="O2" s="76" t="s">
        <v>12</v>
      </c>
      <c r="P2" s="76" t="s">
        <v>13</v>
      </c>
      <c r="Q2" s="56" t="s">
        <v>14</v>
      </c>
      <c r="R2" s="56" t="s">
        <v>15</v>
      </c>
      <c r="S2" s="56" t="s">
        <v>16</v>
      </c>
      <c r="T2" s="113" t="s">
        <v>17</v>
      </c>
      <c r="U2" s="113"/>
      <c r="V2" s="56" t="s">
        <v>18</v>
      </c>
      <c r="W2" s="114"/>
    </row>
    <row r="3" ht="24" spans="1:23">
      <c r="A3" s="54"/>
      <c r="B3" s="54"/>
      <c r="C3" s="55"/>
      <c r="D3" s="56"/>
      <c r="E3" s="56"/>
      <c r="F3" s="56"/>
      <c r="G3" s="56"/>
      <c r="H3" s="56"/>
      <c r="I3" s="56"/>
      <c r="J3" s="74" t="s">
        <v>19</v>
      </c>
      <c r="K3" s="75" t="s">
        <v>20</v>
      </c>
      <c r="L3" s="74" t="s">
        <v>21</v>
      </c>
      <c r="M3" s="75" t="s">
        <v>22</v>
      </c>
      <c r="N3" s="76"/>
      <c r="O3" s="76"/>
      <c r="P3" s="76"/>
      <c r="Q3" s="56"/>
      <c r="R3" s="56"/>
      <c r="S3" s="56"/>
      <c r="T3" s="115" t="s">
        <v>23</v>
      </c>
      <c r="U3" s="115" t="s">
        <v>24</v>
      </c>
      <c r="V3" s="56"/>
      <c r="W3" s="114"/>
    </row>
    <row r="4" ht="50" customHeight="1" spans="1:23">
      <c r="A4" s="54"/>
      <c r="B4" s="54"/>
      <c r="C4" s="55"/>
      <c r="D4" s="56"/>
      <c r="E4" s="56"/>
      <c r="F4" s="56"/>
      <c r="G4" s="56"/>
      <c r="H4" s="57" t="s">
        <v>19</v>
      </c>
      <c r="I4" s="77"/>
      <c r="J4" s="74">
        <f>SUM(J5:J103)</f>
        <v>6986</v>
      </c>
      <c r="K4" s="74">
        <f>SUM(K5:K103)</f>
        <v>1877</v>
      </c>
      <c r="L4" s="74">
        <f>SUM(L5:L103)</f>
        <v>2449</v>
      </c>
      <c r="M4" s="74">
        <f>SUM(M5:M103)</f>
        <v>2660</v>
      </c>
      <c r="N4" s="76"/>
      <c r="O4" s="76"/>
      <c r="P4" s="76"/>
      <c r="Q4" s="56"/>
      <c r="R4" s="56"/>
      <c r="S4" s="56"/>
      <c r="T4" s="115"/>
      <c r="U4" s="115"/>
      <c r="V4" s="56"/>
      <c r="W4" s="114"/>
    </row>
    <row r="5" ht="24" spans="1:23">
      <c r="A5" s="58"/>
      <c r="B5" s="58" t="s">
        <v>25</v>
      </c>
      <c r="C5" s="59"/>
      <c r="D5" s="60">
        <v>1</v>
      </c>
      <c r="E5" s="60" t="s">
        <v>26</v>
      </c>
      <c r="F5" s="60" t="s">
        <v>27</v>
      </c>
      <c r="G5" s="60" t="s">
        <v>28</v>
      </c>
      <c r="H5" s="60" t="s">
        <v>29</v>
      </c>
      <c r="I5" s="78" t="s">
        <v>30</v>
      </c>
      <c r="J5" s="79">
        <f t="shared" ref="J5:J68" si="0">SUM(K5:M5)</f>
        <v>20</v>
      </c>
      <c r="K5" s="80"/>
      <c r="L5" s="79">
        <v>20</v>
      </c>
      <c r="M5" s="80"/>
      <c r="N5" s="81"/>
      <c r="O5" s="81"/>
      <c r="P5" s="81" t="s">
        <v>31</v>
      </c>
      <c r="Q5" s="60" t="s">
        <v>32</v>
      </c>
      <c r="R5" s="60" t="s">
        <v>33</v>
      </c>
      <c r="S5" s="60" t="s">
        <v>34</v>
      </c>
      <c r="T5" s="116">
        <v>0.8</v>
      </c>
      <c r="U5" s="117" t="s">
        <v>35</v>
      </c>
      <c r="V5" s="113">
        <v>0</v>
      </c>
      <c r="W5" s="114"/>
    </row>
    <row r="6" ht="24" spans="1:23">
      <c r="A6" s="58"/>
      <c r="B6" s="61" t="s">
        <v>36</v>
      </c>
      <c r="C6" s="59"/>
      <c r="D6" s="60">
        <v>2</v>
      </c>
      <c r="E6" s="60" t="s">
        <v>26</v>
      </c>
      <c r="F6" s="60" t="s">
        <v>37</v>
      </c>
      <c r="G6" s="60" t="s">
        <v>38</v>
      </c>
      <c r="H6" s="60" t="s">
        <v>39</v>
      </c>
      <c r="I6" s="78" t="s">
        <v>40</v>
      </c>
      <c r="J6" s="79">
        <f t="shared" si="0"/>
        <v>10</v>
      </c>
      <c r="K6" s="80"/>
      <c r="L6" s="79">
        <v>10</v>
      </c>
      <c r="M6" s="80"/>
      <c r="N6" s="81"/>
      <c r="O6" s="81"/>
      <c r="P6" s="81" t="s">
        <v>31</v>
      </c>
      <c r="Q6" s="60" t="s">
        <v>32</v>
      </c>
      <c r="R6" s="60" t="s">
        <v>33</v>
      </c>
      <c r="S6" s="60" t="s">
        <v>41</v>
      </c>
      <c r="T6" s="116">
        <v>0.9</v>
      </c>
      <c r="U6" s="118" t="s">
        <v>42</v>
      </c>
      <c r="V6" s="113">
        <v>3</v>
      </c>
      <c r="W6" s="114"/>
    </row>
    <row r="7" ht="36" spans="1:23">
      <c r="A7" s="58" t="s">
        <v>43</v>
      </c>
      <c r="B7" s="58"/>
      <c r="C7" s="59"/>
      <c r="D7" s="60">
        <v>3</v>
      </c>
      <c r="E7" s="60" t="s">
        <v>26</v>
      </c>
      <c r="F7" s="60" t="s">
        <v>44</v>
      </c>
      <c r="G7" s="60" t="s">
        <v>45</v>
      </c>
      <c r="H7" s="60" t="s">
        <v>46</v>
      </c>
      <c r="I7" s="78" t="s">
        <v>47</v>
      </c>
      <c r="J7" s="79">
        <f t="shared" si="0"/>
        <v>18</v>
      </c>
      <c r="K7" s="80"/>
      <c r="L7" s="79">
        <v>18</v>
      </c>
      <c r="M7" s="80"/>
      <c r="N7" s="81"/>
      <c r="O7" s="81"/>
      <c r="P7" s="81" t="s">
        <v>48</v>
      </c>
      <c r="Q7" s="60" t="s">
        <v>49</v>
      </c>
      <c r="R7" s="60" t="s">
        <v>50</v>
      </c>
      <c r="S7" s="60" t="s">
        <v>51</v>
      </c>
      <c r="T7" s="116">
        <v>0.1</v>
      </c>
      <c r="U7" s="117"/>
      <c r="V7" s="113">
        <v>0</v>
      </c>
      <c r="W7" s="114"/>
    </row>
    <row r="8" ht="24" spans="1:23">
      <c r="A8" s="58" t="s">
        <v>43</v>
      </c>
      <c r="B8" s="58"/>
      <c r="C8" s="59"/>
      <c r="D8" s="60">
        <v>4</v>
      </c>
      <c r="E8" s="60" t="s">
        <v>26</v>
      </c>
      <c r="F8" s="60" t="s">
        <v>52</v>
      </c>
      <c r="G8" s="60" t="s">
        <v>53</v>
      </c>
      <c r="H8" s="60" t="s">
        <v>54</v>
      </c>
      <c r="I8" s="82" t="s">
        <v>55</v>
      </c>
      <c r="J8" s="79">
        <f t="shared" si="0"/>
        <v>3</v>
      </c>
      <c r="K8" s="80"/>
      <c r="L8" s="79">
        <v>3</v>
      </c>
      <c r="M8" s="80"/>
      <c r="N8" s="81"/>
      <c r="O8" s="81"/>
      <c r="P8" s="81" t="s">
        <v>48</v>
      </c>
      <c r="Q8" s="60" t="s">
        <v>49</v>
      </c>
      <c r="R8" s="60" t="s">
        <v>50</v>
      </c>
      <c r="S8" s="60" t="s">
        <v>51</v>
      </c>
      <c r="T8" s="116">
        <v>0.1</v>
      </c>
      <c r="U8" s="117"/>
      <c r="V8" s="113">
        <v>0</v>
      </c>
      <c r="W8" s="114"/>
    </row>
    <row r="9" ht="24" spans="1:23">
      <c r="A9" s="58" t="s">
        <v>43</v>
      </c>
      <c r="B9" s="58"/>
      <c r="C9" s="59"/>
      <c r="D9" s="60">
        <v>5</v>
      </c>
      <c r="E9" s="60" t="s">
        <v>26</v>
      </c>
      <c r="F9" s="60" t="s">
        <v>56</v>
      </c>
      <c r="G9" s="60" t="s">
        <v>57</v>
      </c>
      <c r="H9" s="60" t="s">
        <v>58</v>
      </c>
      <c r="I9" s="78" t="s">
        <v>59</v>
      </c>
      <c r="J9" s="79">
        <f t="shared" si="0"/>
        <v>9</v>
      </c>
      <c r="K9" s="80"/>
      <c r="L9" s="79">
        <v>9</v>
      </c>
      <c r="M9" s="80"/>
      <c r="N9" s="81"/>
      <c r="O9" s="81"/>
      <c r="P9" s="81" t="s">
        <v>48</v>
      </c>
      <c r="Q9" s="60" t="s">
        <v>49</v>
      </c>
      <c r="R9" s="60" t="s">
        <v>50</v>
      </c>
      <c r="S9" s="60" t="s">
        <v>51</v>
      </c>
      <c r="T9" s="116">
        <v>0.1</v>
      </c>
      <c r="U9" s="117"/>
      <c r="V9" s="113">
        <v>0</v>
      </c>
      <c r="W9" s="114"/>
    </row>
    <row r="10" ht="60" spans="1:23">
      <c r="A10" s="58" t="s">
        <v>60</v>
      </c>
      <c r="B10" s="58"/>
      <c r="C10" s="59"/>
      <c r="D10" s="60">
        <v>6</v>
      </c>
      <c r="E10" s="60" t="s">
        <v>61</v>
      </c>
      <c r="F10" s="60" t="s">
        <v>62</v>
      </c>
      <c r="G10" s="60" t="s">
        <v>63</v>
      </c>
      <c r="H10" s="60" t="s">
        <v>64</v>
      </c>
      <c r="I10" s="78" t="s">
        <v>65</v>
      </c>
      <c r="J10" s="79">
        <f t="shared" si="0"/>
        <v>43.46</v>
      </c>
      <c r="K10" s="80">
        <v>37</v>
      </c>
      <c r="L10" s="79">
        <v>6.46</v>
      </c>
      <c r="M10" s="80"/>
      <c r="N10" s="83" t="s">
        <v>66</v>
      </c>
      <c r="O10" s="83" t="s">
        <v>67</v>
      </c>
      <c r="P10" s="84" t="s">
        <v>68</v>
      </c>
      <c r="Q10" s="119" t="s">
        <v>69</v>
      </c>
      <c r="R10" s="119" t="s">
        <v>70</v>
      </c>
      <c r="S10" s="60" t="s">
        <v>71</v>
      </c>
      <c r="T10" s="116">
        <v>1</v>
      </c>
      <c r="U10" s="117"/>
      <c r="V10" s="113">
        <v>37</v>
      </c>
      <c r="W10" s="114"/>
    </row>
    <row r="11" ht="41" customHeight="1" spans="1:23">
      <c r="A11" s="62"/>
      <c r="B11" s="58" t="s">
        <v>25</v>
      </c>
      <c r="C11" s="59"/>
      <c r="D11" s="60">
        <v>7</v>
      </c>
      <c r="E11" s="63" t="s">
        <v>61</v>
      </c>
      <c r="F11" s="63" t="s">
        <v>72</v>
      </c>
      <c r="G11" s="63" t="s">
        <v>73</v>
      </c>
      <c r="H11" s="63" t="s">
        <v>73</v>
      </c>
      <c r="I11" s="85" t="s">
        <v>74</v>
      </c>
      <c r="J11" s="79">
        <f t="shared" si="0"/>
        <v>40</v>
      </c>
      <c r="K11" s="86">
        <v>40</v>
      </c>
      <c r="L11" s="87"/>
      <c r="M11" s="86"/>
      <c r="N11" s="88" t="s">
        <v>75</v>
      </c>
      <c r="O11" s="81"/>
      <c r="P11" s="83" t="s">
        <v>76</v>
      </c>
      <c r="Q11" s="120" t="s">
        <v>77</v>
      </c>
      <c r="R11" s="120" t="s">
        <v>78</v>
      </c>
      <c r="S11" s="64"/>
      <c r="T11" s="121"/>
      <c r="U11" s="122"/>
      <c r="V11" s="123"/>
      <c r="W11" s="124"/>
    </row>
    <row r="12" ht="78.75" spans="1:23">
      <c r="A12" s="58"/>
      <c r="B12" s="58"/>
      <c r="C12" s="59"/>
      <c r="D12" s="60">
        <v>8</v>
      </c>
      <c r="E12" s="60" t="s">
        <v>79</v>
      </c>
      <c r="F12" s="60" t="s">
        <v>80</v>
      </c>
      <c r="G12" s="60" t="s">
        <v>63</v>
      </c>
      <c r="H12" s="60" t="s">
        <v>79</v>
      </c>
      <c r="I12" s="78" t="s">
        <v>81</v>
      </c>
      <c r="J12" s="79">
        <f t="shared" si="0"/>
        <v>720</v>
      </c>
      <c r="K12" s="80"/>
      <c r="L12" s="79"/>
      <c r="M12" s="80">
        <v>720</v>
      </c>
      <c r="N12" s="81"/>
      <c r="O12" s="81" t="s">
        <v>82</v>
      </c>
      <c r="P12" s="81" t="s">
        <v>83</v>
      </c>
      <c r="Q12" s="60" t="s">
        <v>82</v>
      </c>
      <c r="R12" s="60" t="s">
        <v>84</v>
      </c>
      <c r="S12" s="60" t="s">
        <v>85</v>
      </c>
      <c r="T12" s="116">
        <v>0.615</v>
      </c>
      <c r="U12" s="118" t="s">
        <v>86</v>
      </c>
      <c r="V12" s="113">
        <v>442.836755</v>
      </c>
      <c r="W12" s="114"/>
    </row>
    <row r="13" ht="36" spans="1:23">
      <c r="A13" s="58"/>
      <c r="B13" s="58"/>
      <c r="C13" s="59"/>
      <c r="D13" s="60">
        <v>9</v>
      </c>
      <c r="E13" s="64" t="s">
        <v>87</v>
      </c>
      <c r="F13" s="64" t="s">
        <v>88</v>
      </c>
      <c r="G13" s="64" t="s">
        <v>73</v>
      </c>
      <c r="H13" s="64" t="s">
        <v>73</v>
      </c>
      <c r="I13" s="89" t="s">
        <v>89</v>
      </c>
      <c r="J13" s="79">
        <f t="shared" si="0"/>
        <v>10</v>
      </c>
      <c r="K13" s="86"/>
      <c r="L13" s="87">
        <v>10</v>
      </c>
      <c r="M13" s="86"/>
      <c r="N13" s="88" t="s">
        <v>75</v>
      </c>
      <c r="O13" s="81"/>
      <c r="P13" s="84" t="s">
        <v>76</v>
      </c>
      <c r="Q13" s="64" t="s">
        <v>90</v>
      </c>
      <c r="R13" s="120" t="s">
        <v>91</v>
      </c>
      <c r="S13" s="64" t="s">
        <v>92</v>
      </c>
      <c r="T13" s="121">
        <v>0.1</v>
      </c>
      <c r="U13" s="122"/>
      <c r="V13" s="123">
        <v>0</v>
      </c>
      <c r="W13" s="124"/>
    </row>
    <row r="14" ht="36" spans="1:23">
      <c r="A14" s="58" t="s">
        <v>60</v>
      </c>
      <c r="B14" s="58"/>
      <c r="C14" s="59"/>
      <c r="D14" s="60">
        <v>10</v>
      </c>
      <c r="E14" s="60" t="s">
        <v>87</v>
      </c>
      <c r="F14" s="60" t="s">
        <v>93</v>
      </c>
      <c r="G14" s="60" t="s">
        <v>63</v>
      </c>
      <c r="H14" s="60" t="s">
        <v>94</v>
      </c>
      <c r="I14" s="78" t="s">
        <v>95</v>
      </c>
      <c r="J14" s="79">
        <f t="shared" si="0"/>
        <v>360</v>
      </c>
      <c r="K14" s="80"/>
      <c r="L14" s="79">
        <v>360</v>
      </c>
      <c r="M14" s="80"/>
      <c r="N14" s="88" t="s">
        <v>75</v>
      </c>
      <c r="O14" s="81"/>
      <c r="P14" s="84" t="s">
        <v>76</v>
      </c>
      <c r="Q14" s="125" t="s">
        <v>96</v>
      </c>
      <c r="R14" s="119" t="s">
        <v>33</v>
      </c>
      <c r="S14" s="60" t="s">
        <v>85</v>
      </c>
      <c r="T14" s="116">
        <v>1</v>
      </c>
      <c r="U14" s="117"/>
      <c r="V14" s="113">
        <v>360</v>
      </c>
      <c r="W14" s="114"/>
    </row>
    <row r="15" ht="36" spans="1:23">
      <c r="A15" s="62"/>
      <c r="B15" s="58" t="s">
        <v>25</v>
      </c>
      <c r="C15" s="59"/>
      <c r="D15" s="60">
        <v>11</v>
      </c>
      <c r="E15" s="60" t="s">
        <v>87</v>
      </c>
      <c r="F15" s="60" t="s">
        <v>97</v>
      </c>
      <c r="G15" s="60" t="s">
        <v>63</v>
      </c>
      <c r="H15" s="60" t="s">
        <v>94</v>
      </c>
      <c r="I15" s="78" t="s">
        <v>98</v>
      </c>
      <c r="J15" s="79">
        <f t="shared" si="0"/>
        <v>250</v>
      </c>
      <c r="K15" s="80">
        <v>250</v>
      </c>
      <c r="L15" s="90"/>
      <c r="M15" s="80"/>
      <c r="N15" s="88" t="s">
        <v>75</v>
      </c>
      <c r="O15" s="81"/>
      <c r="P15" s="84" t="s">
        <v>76</v>
      </c>
      <c r="Q15" s="60" t="s">
        <v>96</v>
      </c>
      <c r="R15" s="126" t="s">
        <v>33</v>
      </c>
      <c r="S15" s="60" t="s">
        <v>92</v>
      </c>
      <c r="T15" s="116">
        <v>0.35</v>
      </c>
      <c r="U15" s="117"/>
      <c r="V15" s="127">
        <v>98</v>
      </c>
      <c r="W15" s="128"/>
    </row>
    <row r="16" ht="36" spans="1:23">
      <c r="A16" s="58" t="s">
        <v>60</v>
      </c>
      <c r="B16" s="58"/>
      <c r="C16" s="59"/>
      <c r="D16" s="60">
        <v>12</v>
      </c>
      <c r="E16" s="64" t="s">
        <v>87</v>
      </c>
      <c r="F16" s="64" t="s">
        <v>99</v>
      </c>
      <c r="G16" s="64" t="s">
        <v>63</v>
      </c>
      <c r="H16" s="64" t="s">
        <v>94</v>
      </c>
      <c r="I16" s="91" t="s">
        <v>100</v>
      </c>
      <c r="J16" s="79">
        <f t="shared" si="0"/>
        <v>200.210607</v>
      </c>
      <c r="K16" s="86"/>
      <c r="L16" s="87">
        <v>200.210607</v>
      </c>
      <c r="M16" s="86"/>
      <c r="N16" s="88" t="s">
        <v>75</v>
      </c>
      <c r="O16" s="81"/>
      <c r="P16" s="84" t="s">
        <v>76</v>
      </c>
      <c r="Q16" s="64" t="s">
        <v>90</v>
      </c>
      <c r="R16" s="120" t="s">
        <v>91</v>
      </c>
      <c r="S16" s="64" t="s">
        <v>85</v>
      </c>
      <c r="T16" s="121">
        <v>1</v>
      </c>
      <c r="U16" s="122"/>
      <c r="V16" s="123">
        <v>200.210607</v>
      </c>
      <c r="W16" s="124"/>
    </row>
    <row r="17" ht="36" spans="1:23">
      <c r="A17" s="58" t="s">
        <v>60</v>
      </c>
      <c r="B17" s="58" t="s">
        <v>25</v>
      </c>
      <c r="C17" s="59"/>
      <c r="D17" s="60">
        <v>13</v>
      </c>
      <c r="E17" s="60" t="s">
        <v>87</v>
      </c>
      <c r="F17" s="60" t="s">
        <v>101</v>
      </c>
      <c r="G17" s="60" t="s">
        <v>63</v>
      </c>
      <c r="H17" s="60" t="s">
        <v>64</v>
      </c>
      <c r="I17" s="78" t="s">
        <v>102</v>
      </c>
      <c r="J17" s="79">
        <f t="shared" si="0"/>
        <v>11.0635</v>
      </c>
      <c r="K17" s="80">
        <f>17-5.9365</f>
        <v>11.0635</v>
      </c>
      <c r="L17" s="79"/>
      <c r="M17" s="80"/>
      <c r="N17" s="88" t="s">
        <v>75</v>
      </c>
      <c r="O17" s="81"/>
      <c r="P17" s="84" t="s">
        <v>76</v>
      </c>
      <c r="Q17" s="71" t="s">
        <v>103</v>
      </c>
      <c r="R17" s="119" t="s">
        <v>33</v>
      </c>
      <c r="S17" s="60" t="s">
        <v>51</v>
      </c>
      <c r="T17" s="116">
        <v>0.1</v>
      </c>
      <c r="U17" s="117"/>
      <c r="V17" s="113">
        <v>0</v>
      </c>
      <c r="W17" s="114"/>
    </row>
    <row r="18" ht="36" spans="1:23">
      <c r="A18" s="58" t="s">
        <v>60</v>
      </c>
      <c r="B18" s="62"/>
      <c r="C18" s="65"/>
      <c r="D18" s="60">
        <v>14</v>
      </c>
      <c r="E18" s="60" t="s">
        <v>87</v>
      </c>
      <c r="F18" s="60" t="s">
        <v>104</v>
      </c>
      <c r="G18" s="60" t="s">
        <v>63</v>
      </c>
      <c r="H18" s="60" t="s">
        <v>105</v>
      </c>
      <c r="I18" s="78" t="s">
        <v>106</v>
      </c>
      <c r="J18" s="79">
        <f t="shared" si="0"/>
        <v>200</v>
      </c>
      <c r="K18" s="80"/>
      <c r="L18" s="79"/>
      <c r="M18" s="80">
        <v>200</v>
      </c>
      <c r="N18" s="81"/>
      <c r="O18" s="81" t="s">
        <v>107</v>
      </c>
      <c r="P18" s="81" t="s">
        <v>108</v>
      </c>
      <c r="Q18" s="60" t="s">
        <v>107</v>
      </c>
      <c r="R18" s="60" t="s">
        <v>109</v>
      </c>
      <c r="S18" s="60" t="s">
        <v>92</v>
      </c>
      <c r="T18" s="116">
        <v>1</v>
      </c>
      <c r="U18" s="117"/>
      <c r="V18" s="113">
        <v>200</v>
      </c>
      <c r="W18" s="114"/>
    </row>
    <row r="19" ht="48" spans="1:23">
      <c r="A19" s="58"/>
      <c r="B19" s="58"/>
      <c r="C19" s="59"/>
      <c r="D19" s="60">
        <v>15</v>
      </c>
      <c r="E19" s="64" t="s">
        <v>87</v>
      </c>
      <c r="F19" s="64" t="s">
        <v>110</v>
      </c>
      <c r="G19" s="64" t="s">
        <v>63</v>
      </c>
      <c r="H19" s="64" t="s">
        <v>63</v>
      </c>
      <c r="I19" s="91" t="s">
        <v>111</v>
      </c>
      <c r="J19" s="79">
        <f t="shared" si="0"/>
        <v>29.5694</v>
      </c>
      <c r="K19" s="86"/>
      <c r="L19" s="87">
        <v>29.5694</v>
      </c>
      <c r="M19" s="86"/>
      <c r="N19" s="88" t="s">
        <v>75</v>
      </c>
      <c r="O19" s="81"/>
      <c r="P19" s="84" t="s">
        <v>76</v>
      </c>
      <c r="Q19" s="64" t="s">
        <v>112</v>
      </c>
      <c r="R19" s="120" t="s">
        <v>91</v>
      </c>
      <c r="S19" s="64" t="s">
        <v>51</v>
      </c>
      <c r="T19" s="121">
        <v>0.4</v>
      </c>
      <c r="U19" s="122"/>
      <c r="V19" s="123">
        <v>20</v>
      </c>
      <c r="W19" s="124"/>
    </row>
    <row r="20" ht="36" spans="1:23">
      <c r="A20" s="58" t="s">
        <v>60</v>
      </c>
      <c r="B20" s="58" t="s">
        <v>25</v>
      </c>
      <c r="C20" s="59"/>
      <c r="D20" s="60">
        <v>16</v>
      </c>
      <c r="E20" s="64" t="s">
        <v>87</v>
      </c>
      <c r="F20" s="64" t="s">
        <v>113</v>
      </c>
      <c r="G20" s="64" t="s">
        <v>114</v>
      </c>
      <c r="H20" s="64" t="s">
        <v>73</v>
      </c>
      <c r="I20" s="92" t="s">
        <v>113</v>
      </c>
      <c r="J20" s="79">
        <f t="shared" si="0"/>
        <v>5.40000000000001</v>
      </c>
      <c r="K20" s="86"/>
      <c r="L20" s="87">
        <f>120.15-114.75</f>
        <v>5.40000000000001</v>
      </c>
      <c r="M20" s="86"/>
      <c r="N20" s="93" t="s">
        <v>115</v>
      </c>
      <c r="O20" s="81"/>
      <c r="P20" s="81" t="s">
        <v>116</v>
      </c>
      <c r="Q20" s="64" t="s">
        <v>117</v>
      </c>
      <c r="R20" s="64" t="s">
        <v>118</v>
      </c>
      <c r="S20" s="64" t="s">
        <v>51</v>
      </c>
      <c r="T20" s="123"/>
      <c r="U20" s="123"/>
      <c r="V20" s="123">
        <v>0</v>
      </c>
      <c r="W20" s="124"/>
    </row>
    <row r="21" ht="48" spans="1:23">
      <c r="A21" s="62"/>
      <c r="B21" s="62"/>
      <c r="C21" s="65"/>
      <c r="D21" s="60">
        <v>17</v>
      </c>
      <c r="E21" s="64" t="s">
        <v>87</v>
      </c>
      <c r="F21" s="63" t="s">
        <v>119</v>
      </c>
      <c r="G21" s="64" t="s">
        <v>63</v>
      </c>
      <c r="H21" s="64" t="s">
        <v>64</v>
      </c>
      <c r="I21" s="85" t="s">
        <v>120</v>
      </c>
      <c r="J21" s="79">
        <f t="shared" si="0"/>
        <v>59.8</v>
      </c>
      <c r="K21" s="86"/>
      <c r="L21" s="87">
        <f>133-73.2</f>
        <v>59.8</v>
      </c>
      <c r="M21" s="86"/>
      <c r="N21" s="93" t="s">
        <v>115</v>
      </c>
      <c r="O21" s="94"/>
      <c r="P21" s="81" t="s">
        <v>116</v>
      </c>
      <c r="Q21" s="64" t="s">
        <v>121</v>
      </c>
      <c r="R21" s="64" t="s">
        <v>78</v>
      </c>
      <c r="S21" s="64"/>
      <c r="T21" s="123"/>
      <c r="U21" s="123"/>
      <c r="V21" s="123">
        <v>0</v>
      </c>
      <c r="W21" s="124"/>
    </row>
    <row r="22" ht="36" spans="1:23">
      <c r="A22" s="58" t="s">
        <v>60</v>
      </c>
      <c r="B22" s="62"/>
      <c r="C22" s="62"/>
      <c r="D22" s="60">
        <v>18</v>
      </c>
      <c r="E22" s="60" t="s">
        <v>122</v>
      </c>
      <c r="F22" s="60" t="s">
        <v>123</v>
      </c>
      <c r="G22" s="60" t="s">
        <v>63</v>
      </c>
      <c r="H22" s="60" t="s">
        <v>122</v>
      </c>
      <c r="I22" s="78" t="s">
        <v>124</v>
      </c>
      <c r="J22" s="79">
        <f t="shared" si="0"/>
        <v>1230</v>
      </c>
      <c r="K22" s="80"/>
      <c r="L22" s="79"/>
      <c r="M22" s="80">
        <v>1230</v>
      </c>
      <c r="N22" s="81"/>
      <c r="O22" s="81" t="s">
        <v>82</v>
      </c>
      <c r="P22" s="81" t="s">
        <v>83</v>
      </c>
      <c r="Q22" s="60" t="s">
        <v>82</v>
      </c>
      <c r="R22" s="60" t="s">
        <v>84</v>
      </c>
      <c r="S22" s="60" t="s">
        <v>85</v>
      </c>
      <c r="T22" s="116">
        <v>0.8</v>
      </c>
      <c r="U22" s="117"/>
      <c r="V22" s="113">
        <v>1100</v>
      </c>
      <c r="W22" s="114"/>
    </row>
    <row r="23" ht="36" spans="1:23">
      <c r="A23" s="58" t="s">
        <v>60</v>
      </c>
      <c r="B23" s="62"/>
      <c r="C23" s="65"/>
      <c r="D23" s="60">
        <v>19</v>
      </c>
      <c r="E23" s="60" t="s">
        <v>125</v>
      </c>
      <c r="F23" s="60" t="s">
        <v>126</v>
      </c>
      <c r="G23" s="60" t="s">
        <v>28</v>
      </c>
      <c r="H23" s="60" t="s">
        <v>127</v>
      </c>
      <c r="I23" s="78" t="s">
        <v>128</v>
      </c>
      <c r="J23" s="79">
        <f t="shared" si="0"/>
        <v>27</v>
      </c>
      <c r="K23" s="80">
        <v>27</v>
      </c>
      <c r="L23" s="79"/>
      <c r="M23" s="80"/>
      <c r="N23" s="88" t="s">
        <v>75</v>
      </c>
      <c r="O23" s="81"/>
      <c r="P23" s="84" t="s">
        <v>76</v>
      </c>
      <c r="Q23" s="125" t="s">
        <v>96</v>
      </c>
      <c r="R23" s="119" t="s">
        <v>33</v>
      </c>
      <c r="S23" s="60" t="s">
        <v>25</v>
      </c>
      <c r="T23" s="116">
        <v>0.8</v>
      </c>
      <c r="U23" s="117" t="s">
        <v>35</v>
      </c>
      <c r="V23" s="113">
        <v>8.1</v>
      </c>
      <c r="W23" s="114"/>
    </row>
    <row r="24" ht="36" spans="1:23">
      <c r="A24" s="58" t="s">
        <v>60</v>
      </c>
      <c r="B24" s="58"/>
      <c r="C24" s="59"/>
      <c r="D24" s="60">
        <v>20</v>
      </c>
      <c r="E24" s="60" t="s">
        <v>125</v>
      </c>
      <c r="F24" s="60" t="s">
        <v>129</v>
      </c>
      <c r="G24" s="60" t="s">
        <v>28</v>
      </c>
      <c r="H24" s="60" t="s">
        <v>29</v>
      </c>
      <c r="I24" s="78" t="s">
        <v>130</v>
      </c>
      <c r="J24" s="79">
        <f t="shared" si="0"/>
        <v>53</v>
      </c>
      <c r="K24" s="80">
        <v>53</v>
      </c>
      <c r="L24" s="79"/>
      <c r="M24" s="80"/>
      <c r="N24" s="88" t="s">
        <v>75</v>
      </c>
      <c r="O24" s="81"/>
      <c r="P24" s="84" t="s">
        <v>76</v>
      </c>
      <c r="Q24" s="60" t="s">
        <v>131</v>
      </c>
      <c r="R24" s="129" t="s">
        <v>132</v>
      </c>
      <c r="S24" s="60" t="s">
        <v>25</v>
      </c>
      <c r="T24" s="116">
        <v>0.2</v>
      </c>
      <c r="U24" s="118" t="s">
        <v>133</v>
      </c>
      <c r="V24" s="113">
        <v>15.9</v>
      </c>
      <c r="W24" s="114"/>
    </row>
    <row r="25" ht="36" spans="1:23">
      <c r="A25" s="58"/>
      <c r="B25" s="58" t="s">
        <v>25</v>
      </c>
      <c r="C25" s="59"/>
      <c r="D25" s="60">
        <v>21</v>
      </c>
      <c r="E25" s="60" t="s">
        <v>125</v>
      </c>
      <c r="F25" s="60" t="s">
        <v>134</v>
      </c>
      <c r="G25" s="60" t="s">
        <v>135</v>
      </c>
      <c r="H25" s="60" t="s">
        <v>135</v>
      </c>
      <c r="I25" s="78" t="s">
        <v>136</v>
      </c>
      <c r="J25" s="79">
        <f t="shared" si="0"/>
        <v>23.4</v>
      </c>
      <c r="K25" s="80"/>
      <c r="L25" s="79">
        <v>23.4</v>
      </c>
      <c r="M25" s="80"/>
      <c r="N25" s="88" t="s">
        <v>75</v>
      </c>
      <c r="O25" s="81"/>
      <c r="P25" s="84" t="s">
        <v>76</v>
      </c>
      <c r="Q25" s="71" t="s">
        <v>137</v>
      </c>
      <c r="R25" s="119" t="s">
        <v>138</v>
      </c>
      <c r="S25" s="60" t="s">
        <v>139</v>
      </c>
      <c r="T25" s="116">
        <v>0.8</v>
      </c>
      <c r="U25" s="118" t="s">
        <v>133</v>
      </c>
      <c r="V25" s="113">
        <v>7.02</v>
      </c>
      <c r="W25" s="114"/>
    </row>
    <row r="26" ht="36" spans="1:23">
      <c r="A26" s="58"/>
      <c r="B26" s="61" t="s">
        <v>36</v>
      </c>
      <c r="C26" s="59"/>
      <c r="D26" s="60">
        <v>22</v>
      </c>
      <c r="E26" s="60" t="s">
        <v>64</v>
      </c>
      <c r="F26" s="60" t="s">
        <v>140</v>
      </c>
      <c r="G26" s="60" t="s">
        <v>64</v>
      </c>
      <c r="H26" s="66" t="s">
        <v>64</v>
      </c>
      <c r="I26" s="95" t="s">
        <v>141</v>
      </c>
      <c r="J26" s="79">
        <f t="shared" si="0"/>
        <v>387.476</v>
      </c>
      <c r="K26" s="96"/>
      <c r="L26" s="97">
        <v>387.476</v>
      </c>
      <c r="M26" s="96"/>
      <c r="N26" s="88" t="s">
        <v>142</v>
      </c>
      <c r="O26" s="81" t="s">
        <v>67</v>
      </c>
      <c r="P26" s="83" t="s">
        <v>68</v>
      </c>
      <c r="Q26" s="129" t="s">
        <v>143</v>
      </c>
      <c r="R26" s="119" t="s">
        <v>70</v>
      </c>
      <c r="S26" s="60" t="s">
        <v>25</v>
      </c>
      <c r="T26" s="116">
        <v>1</v>
      </c>
      <c r="U26" s="117" t="s">
        <v>144</v>
      </c>
      <c r="V26" s="113">
        <v>24</v>
      </c>
      <c r="W26" s="114"/>
    </row>
    <row r="27" ht="36" spans="1:23">
      <c r="A27" s="58" t="s">
        <v>43</v>
      </c>
      <c r="B27" s="58" t="s">
        <v>25</v>
      </c>
      <c r="C27" s="59"/>
      <c r="D27" s="60">
        <v>23</v>
      </c>
      <c r="E27" s="66" t="s">
        <v>64</v>
      </c>
      <c r="F27" s="66" t="s">
        <v>145</v>
      </c>
      <c r="G27" s="66" t="s">
        <v>64</v>
      </c>
      <c r="H27" s="66" t="s">
        <v>64</v>
      </c>
      <c r="I27" s="95" t="s">
        <v>146</v>
      </c>
      <c r="J27" s="79">
        <f t="shared" si="0"/>
        <v>75</v>
      </c>
      <c r="K27" s="96"/>
      <c r="L27" s="97">
        <v>75</v>
      </c>
      <c r="M27" s="96"/>
      <c r="N27" s="93" t="s">
        <v>115</v>
      </c>
      <c r="O27" s="62"/>
      <c r="P27" s="81" t="s">
        <v>116</v>
      </c>
      <c r="Q27" s="60" t="s">
        <v>147</v>
      </c>
      <c r="R27" s="60" t="s">
        <v>148</v>
      </c>
      <c r="S27" s="60" t="s">
        <v>25</v>
      </c>
      <c r="T27" s="116">
        <v>1</v>
      </c>
      <c r="U27" s="113" t="s">
        <v>144</v>
      </c>
      <c r="V27" s="113">
        <v>6.8</v>
      </c>
      <c r="W27" s="114"/>
    </row>
    <row r="28" ht="36" spans="1:23">
      <c r="A28" s="58" t="s">
        <v>60</v>
      </c>
      <c r="B28" s="58" t="s">
        <v>25</v>
      </c>
      <c r="C28" s="59"/>
      <c r="D28" s="60">
        <v>24</v>
      </c>
      <c r="E28" s="66" t="s">
        <v>64</v>
      </c>
      <c r="F28" s="66" t="s">
        <v>149</v>
      </c>
      <c r="G28" s="66" t="s">
        <v>150</v>
      </c>
      <c r="H28" s="66" t="s">
        <v>64</v>
      </c>
      <c r="I28" s="78" t="s">
        <v>151</v>
      </c>
      <c r="J28" s="79">
        <f t="shared" si="0"/>
        <v>207.12</v>
      </c>
      <c r="K28" s="98">
        <v>183</v>
      </c>
      <c r="L28" s="97">
        <v>17</v>
      </c>
      <c r="M28" s="96">
        <v>7.12</v>
      </c>
      <c r="N28" s="88" t="s">
        <v>75</v>
      </c>
      <c r="O28" s="83"/>
      <c r="P28" s="84" t="s">
        <v>76</v>
      </c>
      <c r="Q28" s="71" t="s">
        <v>152</v>
      </c>
      <c r="R28" s="129" t="s">
        <v>153</v>
      </c>
      <c r="S28" s="60" t="s">
        <v>71</v>
      </c>
      <c r="T28" s="116">
        <v>0.9</v>
      </c>
      <c r="U28" s="117" t="s">
        <v>154</v>
      </c>
      <c r="V28" s="113">
        <v>10.11</v>
      </c>
      <c r="W28" s="114"/>
    </row>
    <row r="29" ht="72" spans="1:23">
      <c r="A29" s="58" t="s">
        <v>60</v>
      </c>
      <c r="B29" s="58" t="s">
        <v>25</v>
      </c>
      <c r="C29" s="59"/>
      <c r="D29" s="60">
        <v>25</v>
      </c>
      <c r="E29" s="67" t="s">
        <v>125</v>
      </c>
      <c r="F29" s="68" t="s">
        <v>155</v>
      </c>
      <c r="G29" s="67" t="s">
        <v>156</v>
      </c>
      <c r="H29" s="67" t="s">
        <v>156</v>
      </c>
      <c r="I29" s="68" t="s">
        <v>157</v>
      </c>
      <c r="J29" s="79">
        <f t="shared" si="0"/>
        <v>29.33</v>
      </c>
      <c r="K29" s="99"/>
      <c r="L29" s="100">
        <v>29.33</v>
      </c>
      <c r="M29" s="99"/>
      <c r="N29" s="101"/>
      <c r="O29" s="101"/>
      <c r="P29" s="101" t="s">
        <v>76</v>
      </c>
      <c r="Q29" s="68" t="s">
        <v>158</v>
      </c>
      <c r="R29" s="130" t="s">
        <v>159</v>
      </c>
      <c r="S29" s="131"/>
      <c r="T29" s="113"/>
      <c r="U29" s="113"/>
      <c r="V29" s="113"/>
      <c r="W29" s="114"/>
    </row>
    <row r="30" ht="36" spans="1:23">
      <c r="A30" s="58" t="s">
        <v>60</v>
      </c>
      <c r="B30" s="62"/>
      <c r="C30" s="65"/>
      <c r="D30" s="60">
        <v>26</v>
      </c>
      <c r="E30" s="60" t="s">
        <v>160</v>
      </c>
      <c r="F30" s="60" t="s">
        <v>161</v>
      </c>
      <c r="G30" s="60" t="s">
        <v>162</v>
      </c>
      <c r="H30" s="60" t="s">
        <v>163</v>
      </c>
      <c r="I30" s="78" t="s">
        <v>164</v>
      </c>
      <c r="J30" s="79">
        <f t="shared" si="0"/>
        <v>30</v>
      </c>
      <c r="K30" s="80">
        <v>30</v>
      </c>
      <c r="L30" s="79"/>
      <c r="M30" s="80"/>
      <c r="N30" s="88" t="s">
        <v>75</v>
      </c>
      <c r="O30" s="81"/>
      <c r="P30" s="84" t="s">
        <v>76</v>
      </c>
      <c r="Q30" s="125" t="s">
        <v>96</v>
      </c>
      <c r="R30" s="119" t="s">
        <v>33</v>
      </c>
      <c r="S30" s="60" t="s">
        <v>25</v>
      </c>
      <c r="T30" s="132">
        <v>1</v>
      </c>
      <c r="U30" s="132" t="s">
        <v>165</v>
      </c>
      <c r="V30" s="133">
        <v>30</v>
      </c>
      <c r="W30" s="114"/>
    </row>
    <row r="31" ht="192" spans="1:23">
      <c r="A31" s="62"/>
      <c r="B31" s="62"/>
      <c r="C31" s="65"/>
      <c r="D31" s="60">
        <v>27</v>
      </c>
      <c r="E31" s="60" t="s">
        <v>160</v>
      </c>
      <c r="F31" s="60" t="s">
        <v>166</v>
      </c>
      <c r="G31" s="60" t="s">
        <v>162</v>
      </c>
      <c r="H31" s="60" t="s">
        <v>167</v>
      </c>
      <c r="I31" s="78" t="s">
        <v>168</v>
      </c>
      <c r="J31" s="79">
        <f t="shared" si="0"/>
        <v>80</v>
      </c>
      <c r="K31" s="80"/>
      <c r="L31" s="79"/>
      <c r="M31" s="80">
        <v>80</v>
      </c>
      <c r="N31" s="81"/>
      <c r="O31" s="102" t="s">
        <v>169</v>
      </c>
      <c r="P31" s="84" t="s">
        <v>170</v>
      </c>
      <c r="Q31" s="119" t="s">
        <v>171</v>
      </c>
      <c r="R31" s="119" t="s">
        <v>172</v>
      </c>
      <c r="S31" s="60" t="s">
        <v>92</v>
      </c>
      <c r="T31" s="132">
        <v>0.6</v>
      </c>
      <c r="U31" s="132" t="s">
        <v>173</v>
      </c>
      <c r="V31" s="133">
        <v>32</v>
      </c>
      <c r="W31" s="114"/>
    </row>
    <row r="32" ht="48" spans="1:23">
      <c r="A32" s="58" t="s">
        <v>60</v>
      </c>
      <c r="B32" s="58" t="s">
        <v>25</v>
      </c>
      <c r="C32" s="59"/>
      <c r="D32" s="60">
        <v>28</v>
      </c>
      <c r="E32" s="60" t="s">
        <v>160</v>
      </c>
      <c r="F32" s="60" t="s">
        <v>174</v>
      </c>
      <c r="G32" s="60" t="s">
        <v>175</v>
      </c>
      <c r="H32" s="60" t="s">
        <v>176</v>
      </c>
      <c r="I32" s="78" t="s">
        <v>177</v>
      </c>
      <c r="J32" s="79">
        <f t="shared" si="0"/>
        <v>28.4</v>
      </c>
      <c r="K32" s="80"/>
      <c r="L32" s="79"/>
      <c r="M32" s="80">
        <v>28.4</v>
      </c>
      <c r="N32" s="81"/>
      <c r="O32" s="102" t="s">
        <v>169</v>
      </c>
      <c r="P32" s="84" t="s">
        <v>170</v>
      </c>
      <c r="Q32" s="119" t="s">
        <v>171</v>
      </c>
      <c r="R32" s="119" t="s">
        <v>172</v>
      </c>
      <c r="S32" s="60" t="s">
        <v>139</v>
      </c>
      <c r="T32" s="132">
        <v>0.88</v>
      </c>
      <c r="U32" s="132" t="s">
        <v>178</v>
      </c>
      <c r="V32" s="133">
        <v>16.58</v>
      </c>
      <c r="W32" s="114"/>
    </row>
    <row r="33" ht="72" spans="1:23">
      <c r="A33" s="58"/>
      <c r="B33" s="58" t="s">
        <v>25</v>
      </c>
      <c r="C33" s="59"/>
      <c r="D33" s="60">
        <v>29</v>
      </c>
      <c r="E33" s="67" t="s">
        <v>160</v>
      </c>
      <c r="F33" s="68" t="s">
        <v>155</v>
      </c>
      <c r="G33" s="67" t="s">
        <v>179</v>
      </c>
      <c r="H33" s="67" t="s">
        <v>179</v>
      </c>
      <c r="I33" s="68" t="s">
        <v>180</v>
      </c>
      <c r="J33" s="79">
        <f t="shared" si="0"/>
        <v>0.35</v>
      </c>
      <c r="K33" s="99"/>
      <c r="L33" s="100">
        <v>0.35</v>
      </c>
      <c r="M33" s="99"/>
      <c r="N33" s="101"/>
      <c r="O33" s="101"/>
      <c r="P33" s="101" t="s">
        <v>76</v>
      </c>
      <c r="Q33" s="68" t="s">
        <v>158</v>
      </c>
      <c r="R33" s="130" t="s">
        <v>159</v>
      </c>
      <c r="S33" s="130"/>
      <c r="T33" s="134">
        <v>0.2</v>
      </c>
      <c r="U33" s="135" t="s">
        <v>181</v>
      </c>
      <c r="V33" s="136">
        <v>0</v>
      </c>
      <c r="W33" s="124"/>
    </row>
    <row r="34" ht="36" spans="1:23">
      <c r="A34" s="58"/>
      <c r="B34" s="58" t="s">
        <v>25</v>
      </c>
      <c r="C34" s="59"/>
      <c r="D34" s="60">
        <v>30</v>
      </c>
      <c r="E34" s="60" t="s">
        <v>182</v>
      </c>
      <c r="F34" s="60" t="s">
        <v>183</v>
      </c>
      <c r="G34" s="60" t="s">
        <v>184</v>
      </c>
      <c r="H34" s="60" t="s">
        <v>185</v>
      </c>
      <c r="I34" s="78" t="s">
        <v>186</v>
      </c>
      <c r="J34" s="79">
        <f t="shared" si="0"/>
        <v>48</v>
      </c>
      <c r="K34" s="80">
        <v>48</v>
      </c>
      <c r="L34" s="79"/>
      <c r="M34" s="80"/>
      <c r="N34" s="88" t="s">
        <v>75</v>
      </c>
      <c r="O34" s="81"/>
      <c r="P34" s="84" t="s">
        <v>76</v>
      </c>
      <c r="Q34" s="125" t="s">
        <v>96</v>
      </c>
      <c r="R34" s="119" t="s">
        <v>33</v>
      </c>
      <c r="S34" s="60" t="s">
        <v>25</v>
      </c>
      <c r="T34" s="137">
        <v>1</v>
      </c>
      <c r="U34" s="138" t="s">
        <v>187</v>
      </c>
      <c r="V34" s="139">
        <v>48</v>
      </c>
      <c r="W34" s="114"/>
    </row>
    <row r="35" ht="25.5" spans="1:23">
      <c r="A35" s="58"/>
      <c r="B35" s="58" t="s">
        <v>25</v>
      </c>
      <c r="C35" s="59"/>
      <c r="D35" s="60">
        <v>31</v>
      </c>
      <c r="E35" s="60" t="s">
        <v>182</v>
      </c>
      <c r="F35" s="60" t="s">
        <v>188</v>
      </c>
      <c r="G35" s="60" t="s">
        <v>189</v>
      </c>
      <c r="H35" s="60" t="s">
        <v>190</v>
      </c>
      <c r="I35" s="78" t="s">
        <v>191</v>
      </c>
      <c r="J35" s="79">
        <f t="shared" si="0"/>
        <v>7.08</v>
      </c>
      <c r="K35" s="80"/>
      <c r="L35" s="79"/>
      <c r="M35" s="80">
        <v>7.08</v>
      </c>
      <c r="N35" s="81"/>
      <c r="O35" s="102" t="s">
        <v>169</v>
      </c>
      <c r="P35" s="84" t="s">
        <v>170</v>
      </c>
      <c r="Q35" s="119" t="s">
        <v>171</v>
      </c>
      <c r="R35" s="119" t="s">
        <v>172</v>
      </c>
      <c r="S35" s="60" t="s">
        <v>41</v>
      </c>
      <c r="T35" s="140">
        <v>1</v>
      </c>
      <c r="U35" s="141" t="s">
        <v>187</v>
      </c>
      <c r="V35" s="139">
        <v>7.08</v>
      </c>
      <c r="W35" s="114"/>
    </row>
    <row r="36" ht="25.5" spans="1:23">
      <c r="A36" s="58"/>
      <c r="B36" s="58"/>
      <c r="C36" s="59"/>
      <c r="D36" s="60">
        <v>32</v>
      </c>
      <c r="E36" s="60" t="s">
        <v>182</v>
      </c>
      <c r="F36" s="60" t="s">
        <v>192</v>
      </c>
      <c r="G36" s="60" t="s">
        <v>189</v>
      </c>
      <c r="H36" s="60" t="s">
        <v>189</v>
      </c>
      <c r="I36" s="78" t="s">
        <v>193</v>
      </c>
      <c r="J36" s="79">
        <f t="shared" si="0"/>
        <v>19.5</v>
      </c>
      <c r="K36" s="80"/>
      <c r="L36" s="79"/>
      <c r="M36" s="80">
        <v>19.5</v>
      </c>
      <c r="N36" s="81"/>
      <c r="O36" s="102" t="s">
        <v>169</v>
      </c>
      <c r="P36" s="84" t="s">
        <v>170</v>
      </c>
      <c r="Q36" s="119" t="s">
        <v>171</v>
      </c>
      <c r="R36" s="119" t="s">
        <v>172</v>
      </c>
      <c r="S36" s="60" t="s">
        <v>139</v>
      </c>
      <c r="T36" s="142">
        <v>1</v>
      </c>
      <c r="U36" s="143" t="s">
        <v>187</v>
      </c>
      <c r="V36" s="144">
        <v>5.85</v>
      </c>
      <c r="W36" s="114"/>
    </row>
    <row r="37" ht="372" spans="1:23">
      <c r="A37" s="58"/>
      <c r="B37" s="58"/>
      <c r="C37" s="59"/>
      <c r="D37" s="60">
        <v>33</v>
      </c>
      <c r="E37" s="60" t="s">
        <v>182</v>
      </c>
      <c r="F37" s="60" t="s">
        <v>194</v>
      </c>
      <c r="G37" s="60" t="s">
        <v>195</v>
      </c>
      <c r="H37" s="60" t="s">
        <v>196</v>
      </c>
      <c r="I37" s="78" t="s">
        <v>197</v>
      </c>
      <c r="J37" s="79">
        <f t="shared" si="0"/>
        <v>44</v>
      </c>
      <c r="K37" s="80"/>
      <c r="L37" s="79">
        <v>44</v>
      </c>
      <c r="M37" s="80"/>
      <c r="N37" s="83" t="s">
        <v>142</v>
      </c>
      <c r="O37" s="83" t="s">
        <v>67</v>
      </c>
      <c r="P37" s="84" t="s">
        <v>68</v>
      </c>
      <c r="Q37" s="129" t="s">
        <v>198</v>
      </c>
      <c r="R37" s="119" t="s">
        <v>70</v>
      </c>
      <c r="S37" s="60" t="s">
        <v>25</v>
      </c>
      <c r="T37" s="140">
        <v>0.5</v>
      </c>
      <c r="U37" s="141" t="s">
        <v>199</v>
      </c>
      <c r="V37" s="144">
        <v>13.2</v>
      </c>
      <c r="W37" s="114"/>
    </row>
    <row r="38" ht="72" spans="1:23">
      <c r="A38" s="58"/>
      <c r="B38" s="62"/>
      <c r="C38" s="65"/>
      <c r="D38" s="60">
        <v>34</v>
      </c>
      <c r="E38" s="67" t="s">
        <v>200</v>
      </c>
      <c r="F38" s="68" t="s">
        <v>155</v>
      </c>
      <c r="G38" s="67" t="s">
        <v>201</v>
      </c>
      <c r="H38" s="67" t="s">
        <v>201</v>
      </c>
      <c r="I38" s="68" t="s">
        <v>202</v>
      </c>
      <c r="J38" s="79">
        <f t="shared" si="0"/>
        <v>2.37</v>
      </c>
      <c r="K38" s="99"/>
      <c r="L38" s="100">
        <v>2.37</v>
      </c>
      <c r="M38" s="99"/>
      <c r="N38" s="101"/>
      <c r="O38" s="101"/>
      <c r="P38" s="101" t="s">
        <v>76</v>
      </c>
      <c r="Q38" s="68" t="s">
        <v>158</v>
      </c>
      <c r="R38" s="130" t="s">
        <v>159</v>
      </c>
      <c r="S38" s="130"/>
      <c r="T38" s="145">
        <v>0</v>
      </c>
      <c r="U38" s="146" t="s">
        <v>203</v>
      </c>
      <c r="V38" s="147">
        <v>0</v>
      </c>
      <c r="W38" s="124"/>
    </row>
    <row r="39" ht="90" spans="1:23">
      <c r="A39" s="62"/>
      <c r="B39" s="62"/>
      <c r="C39" s="65"/>
      <c r="D39" s="60">
        <v>35</v>
      </c>
      <c r="E39" s="69" t="s">
        <v>204</v>
      </c>
      <c r="F39" s="69" t="s">
        <v>205</v>
      </c>
      <c r="G39" s="69" t="s">
        <v>206</v>
      </c>
      <c r="H39" s="69" t="s">
        <v>207</v>
      </c>
      <c r="I39" s="103" t="s">
        <v>208</v>
      </c>
      <c r="J39" s="79">
        <f t="shared" si="0"/>
        <v>194</v>
      </c>
      <c r="K39" s="104"/>
      <c r="L39" s="105">
        <v>194</v>
      </c>
      <c r="M39" s="104"/>
      <c r="N39" s="81"/>
      <c r="O39" s="81" t="s">
        <v>209</v>
      </c>
      <c r="P39" s="81" t="s">
        <v>210</v>
      </c>
      <c r="Q39" s="69" t="s">
        <v>209</v>
      </c>
      <c r="R39" s="69" t="s">
        <v>211</v>
      </c>
      <c r="S39" s="69" t="s">
        <v>41</v>
      </c>
      <c r="T39" s="148">
        <v>0.99</v>
      </c>
      <c r="U39" s="149" t="s">
        <v>212</v>
      </c>
      <c r="V39" s="150">
        <v>130.5</v>
      </c>
      <c r="W39" s="151" t="s">
        <v>213</v>
      </c>
    </row>
    <row r="40" ht="72" spans="1:23">
      <c r="A40" s="58" t="s">
        <v>60</v>
      </c>
      <c r="B40" s="58" t="s">
        <v>25</v>
      </c>
      <c r="C40" s="59"/>
      <c r="D40" s="60">
        <v>36</v>
      </c>
      <c r="E40" s="67" t="s">
        <v>214</v>
      </c>
      <c r="F40" s="68" t="s">
        <v>155</v>
      </c>
      <c r="G40" s="67" t="s">
        <v>215</v>
      </c>
      <c r="H40" s="67" t="s">
        <v>215</v>
      </c>
      <c r="I40" s="68" t="s">
        <v>216</v>
      </c>
      <c r="J40" s="79">
        <f t="shared" si="0"/>
        <v>20.08</v>
      </c>
      <c r="K40" s="99"/>
      <c r="L40" s="100">
        <v>20.08</v>
      </c>
      <c r="M40" s="99"/>
      <c r="N40" s="101"/>
      <c r="O40" s="101"/>
      <c r="P40" s="101" t="s">
        <v>76</v>
      </c>
      <c r="Q40" s="68" t="s">
        <v>158</v>
      </c>
      <c r="R40" s="130" t="s">
        <v>159</v>
      </c>
      <c r="S40" s="130"/>
      <c r="T40" s="130"/>
      <c r="U40" s="130"/>
      <c r="V40" s="123"/>
      <c r="W40" s="124"/>
    </row>
    <row r="41" ht="84" spans="1:23">
      <c r="A41" s="58" t="s">
        <v>43</v>
      </c>
      <c r="B41" s="58" t="s">
        <v>25</v>
      </c>
      <c r="C41" s="59"/>
      <c r="D41" s="60">
        <v>37</v>
      </c>
      <c r="E41" s="64" t="s">
        <v>217</v>
      </c>
      <c r="F41" s="64" t="s">
        <v>218</v>
      </c>
      <c r="G41" s="64" t="s">
        <v>219</v>
      </c>
      <c r="H41" s="70" t="s">
        <v>220</v>
      </c>
      <c r="I41" s="92" t="s">
        <v>221</v>
      </c>
      <c r="J41" s="79">
        <f t="shared" si="0"/>
        <v>110</v>
      </c>
      <c r="K41" s="86">
        <v>110</v>
      </c>
      <c r="L41" s="87"/>
      <c r="M41" s="86"/>
      <c r="N41" s="93" t="s">
        <v>75</v>
      </c>
      <c r="O41" s="81"/>
      <c r="P41" s="81" t="s">
        <v>76</v>
      </c>
      <c r="Q41" s="64" t="s">
        <v>222</v>
      </c>
      <c r="R41" s="64" t="s">
        <v>118</v>
      </c>
      <c r="S41" s="64" t="s">
        <v>25</v>
      </c>
      <c r="T41" s="123"/>
      <c r="U41" s="123"/>
      <c r="V41" s="123"/>
      <c r="W41" s="124"/>
    </row>
    <row r="42" ht="36" spans="1:23">
      <c r="A42" s="58"/>
      <c r="B42" s="61" t="s">
        <v>36</v>
      </c>
      <c r="C42" s="59"/>
      <c r="D42" s="60">
        <v>38</v>
      </c>
      <c r="E42" s="71" t="s">
        <v>223</v>
      </c>
      <c r="F42" s="71" t="s">
        <v>224</v>
      </c>
      <c r="G42" s="71" t="s">
        <v>225</v>
      </c>
      <c r="H42" s="71" t="s">
        <v>226</v>
      </c>
      <c r="I42" s="106" t="s">
        <v>227</v>
      </c>
      <c r="J42" s="79">
        <f t="shared" si="0"/>
        <v>24</v>
      </c>
      <c r="K42" s="80">
        <v>24</v>
      </c>
      <c r="L42" s="79"/>
      <c r="M42" s="80"/>
      <c r="N42" s="88" t="s">
        <v>75</v>
      </c>
      <c r="O42" s="81"/>
      <c r="P42" s="84" t="s">
        <v>76</v>
      </c>
      <c r="Q42" s="125" t="s">
        <v>96</v>
      </c>
      <c r="R42" s="119" t="s">
        <v>33</v>
      </c>
      <c r="S42" s="60" t="s">
        <v>25</v>
      </c>
      <c r="T42" s="152">
        <v>1</v>
      </c>
      <c r="U42" s="153" t="s">
        <v>228</v>
      </c>
      <c r="V42" s="113">
        <v>24</v>
      </c>
      <c r="W42" s="114"/>
    </row>
    <row r="43" ht="36" spans="1:23">
      <c r="A43" s="58"/>
      <c r="B43" s="58" t="s">
        <v>25</v>
      </c>
      <c r="C43" s="59"/>
      <c r="D43" s="60">
        <v>39</v>
      </c>
      <c r="E43" s="71" t="s">
        <v>223</v>
      </c>
      <c r="F43" s="71" t="s">
        <v>229</v>
      </c>
      <c r="G43" s="71" t="s">
        <v>225</v>
      </c>
      <c r="H43" s="71" t="s">
        <v>230</v>
      </c>
      <c r="I43" s="106" t="s">
        <v>231</v>
      </c>
      <c r="J43" s="79">
        <f t="shared" si="0"/>
        <v>90</v>
      </c>
      <c r="K43" s="80">
        <v>90</v>
      </c>
      <c r="L43" s="79"/>
      <c r="M43" s="80"/>
      <c r="N43" s="88" t="s">
        <v>75</v>
      </c>
      <c r="O43" s="81"/>
      <c r="P43" s="84" t="s">
        <v>76</v>
      </c>
      <c r="Q43" s="125" t="s">
        <v>96</v>
      </c>
      <c r="R43" s="119" t="s">
        <v>33</v>
      </c>
      <c r="S43" s="60" t="s">
        <v>25</v>
      </c>
      <c r="T43" s="152">
        <v>1</v>
      </c>
      <c r="U43" s="153" t="s">
        <v>228</v>
      </c>
      <c r="V43" s="113">
        <v>90</v>
      </c>
      <c r="W43" s="114"/>
    </row>
    <row r="44" ht="54" spans="1:23">
      <c r="A44" s="58" t="s">
        <v>43</v>
      </c>
      <c r="B44" s="58" t="s">
        <v>25</v>
      </c>
      <c r="C44" s="59"/>
      <c r="D44" s="60">
        <v>40</v>
      </c>
      <c r="E44" s="60" t="s">
        <v>223</v>
      </c>
      <c r="F44" s="60" t="s">
        <v>232</v>
      </c>
      <c r="G44" s="60" t="s">
        <v>225</v>
      </c>
      <c r="H44" s="60" t="s">
        <v>233</v>
      </c>
      <c r="I44" s="78" t="s">
        <v>234</v>
      </c>
      <c r="J44" s="79">
        <f t="shared" si="0"/>
        <v>17.5</v>
      </c>
      <c r="K44" s="80"/>
      <c r="L44" s="107"/>
      <c r="M44" s="108">
        <v>17.5</v>
      </c>
      <c r="N44" s="109"/>
      <c r="O44" s="102" t="s">
        <v>169</v>
      </c>
      <c r="P44" s="84" t="s">
        <v>170</v>
      </c>
      <c r="Q44" s="119" t="s">
        <v>171</v>
      </c>
      <c r="R44" s="119" t="s">
        <v>172</v>
      </c>
      <c r="S44" s="60" t="s">
        <v>25</v>
      </c>
      <c r="T44" s="152">
        <v>0.7</v>
      </c>
      <c r="U44" s="153" t="s">
        <v>235</v>
      </c>
      <c r="V44" s="113">
        <v>5.25</v>
      </c>
      <c r="W44" s="114"/>
    </row>
    <row r="45" ht="60" spans="1:23">
      <c r="A45" s="58"/>
      <c r="B45" s="58"/>
      <c r="C45" s="59"/>
      <c r="D45" s="60">
        <v>41</v>
      </c>
      <c r="E45" s="60" t="s">
        <v>223</v>
      </c>
      <c r="F45" s="60" t="s">
        <v>236</v>
      </c>
      <c r="G45" s="60" t="s">
        <v>225</v>
      </c>
      <c r="H45" s="60" t="s">
        <v>237</v>
      </c>
      <c r="I45" s="78" t="s">
        <v>238</v>
      </c>
      <c r="J45" s="79">
        <f t="shared" si="0"/>
        <v>24</v>
      </c>
      <c r="K45" s="80"/>
      <c r="L45" s="79"/>
      <c r="M45" s="80">
        <v>24</v>
      </c>
      <c r="N45" s="81"/>
      <c r="O45" s="102" t="s">
        <v>169</v>
      </c>
      <c r="P45" s="84" t="s">
        <v>170</v>
      </c>
      <c r="Q45" s="71" t="s">
        <v>239</v>
      </c>
      <c r="R45" s="119" t="s">
        <v>172</v>
      </c>
      <c r="S45" s="60" t="s">
        <v>139</v>
      </c>
      <c r="T45" s="152">
        <v>0.95</v>
      </c>
      <c r="U45" s="153" t="s">
        <v>240</v>
      </c>
      <c r="V45" s="113">
        <v>7.2</v>
      </c>
      <c r="W45" s="114"/>
    </row>
    <row r="46" ht="36" spans="1:23">
      <c r="A46" s="58"/>
      <c r="B46" s="58"/>
      <c r="C46" s="59"/>
      <c r="D46" s="60">
        <v>42</v>
      </c>
      <c r="E46" s="60" t="s">
        <v>223</v>
      </c>
      <c r="F46" s="60" t="s">
        <v>241</v>
      </c>
      <c r="G46" s="60" t="s">
        <v>242</v>
      </c>
      <c r="H46" s="60" t="s">
        <v>243</v>
      </c>
      <c r="I46" s="78" t="s">
        <v>244</v>
      </c>
      <c r="J46" s="79">
        <f t="shared" si="0"/>
        <v>81</v>
      </c>
      <c r="K46" s="80">
        <v>81</v>
      </c>
      <c r="L46" s="79"/>
      <c r="M46" s="80"/>
      <c r="N46" s="88" t="s">
        <v>75</v>
      </c>
      <c r="O46" s="81"/>
      <c r="P46" s="84" t="s">
        <v>76</v>
      </c>
      <c r="Q46" s="125" t="s">
        <v>96</v>
      </c>
      <c r="R46" s="119" t="s">
        <v>33</v>
      </c>
      <c r="S46" s="60" t="s">
        <v>25</v>
      </c>
      <c r="T46" s="152">
        <v>1</v>
      </c>
      <c r="U46" s="154" t="s">
        <v>228</v>
      </c>
      <c r="V46" s="113">
        <v>81</v>
      </c>
      <c r="W46" s="114"/>
    </row>
    <row r="47" ht="36" spans="1:23">
      <c r="A47" s="58"/>
      <c r="B47" s="62"/>
      <c r="C47" s="65"/>
      <c r="D47" s="60">
        <v>43</v>
      </c>
      <c r="E47" s="60" t="s">
        <v>223</v>
      </c>
      <c r="F47" s="60" t="s">
        <v>245</v>
      </c>
      <c r="G47" s="60" t="s">
        <v>246</v>
      </c>
      <c r="H47" s="60" t="s">
        <v>246</v>
      </c>
      <c r="I47" s="78" t="s">
        <v>247</v>
      </c>
      <c r="J47" s="79">
        <f t="shared" si="0"/>
        <v>13</v>
      </c>
      <c r="K47" s="80"/>
      <c r="L47" s="79">
        <v>13</v>
      </c>
      <c r="M47" s="80"/>
      <c r="N47" s="88" t="s">
        <v>75</v>
      </c>
      <c r="O47" s="81"/>
      <c r="P47" s="84" t="s">
        <v>76</v>
      </c>
      <c r="Q47" s="71" t="s">
        <v>137</v>
      </c>
      <c r="R47" s="119" t="s">
        <v>138</v>
      </c>
      <c r="S47" s="60" t="s">
        <v>139</v>
      </c>
      <c r="T47" s="152">
        <v>0.98</v>
      </c>
      <c r="U47" s="153" t="s">
        <v>248</v>
      </c>
      <c r="V47" s="113">
        <v>3.9</v>
      </c>
      <c r="W47" s="114"/>
    </row>
    <row r="48" ht="108" spans="1:23">
      <c r="A48" s="62"/>
      <c r="B48" s="62"/>
      <c r="C48" s="65"/>
      <c r="D48" s="60">
        <v>44</v>
      </c>
      <c r="E48" s="60" t="s">
        <v>223</v>
      </c>
      <c r="F48" s="60" t="s">
        <v>249</v>
      </c>
      <c r="G48" s="60" t="s">
        <v>246</v>
      </c>
      <c r="H48" s="60" t="s">
        <v>246</v>
      </c>
      <c r="I48" s="78" t="s">
        <v>250</v>
      </c>
      <c r="J48" s="79">
        <f t="shared" si="0"/>
        <v>26</v>
      </c>
      <c r="K48" s="80"/>
      <c r="L48" s="79"/>
      <c r="M48" s="80">
        <v>26</v>
      </c>
      <c r="N48" s="81"/>
      <c r="O48" s="102" t="s">
        <v>169</v>
      </c>
      <c r="P48" s="84" t="s">
        <v>170</v>
      </c>
      <c r="Q48" s="71" t="s">
        <v>251</v>
      </c>
      <c r="R48" s="119" t="s">
        <v>172</v>
      </c>
      <c r="S48" s="60" t="s">
        <v>139</v>
      </c>
      <c r="T48" s="152">
        <v>0.78</v>
      </c>
      <c r="U48" s="153" t="s">
        <v>252</v>
      </c>
      <c r="V48" s="113">
        <v>7.8</v>
      </c>
      <c r="W48" s="114"/>
    </row>
    <row r="49" ht="108" spans="1:23">
      <c r="A49" s="58"/>
      <c r="B49" s="58"/>
      <c r="C49" s="59"/>
      <c r="D49" s="60">
        <v>45</v>
      </c>
      <c r="E49" s="64" t="s">
        <v>223</v>
      </c>
      <c r="F49" s="64" t="s">
        <v>253</v>
      </c>
      <c r="G49" s="64" t="s">
        <v>246</v>
      </c>
      <c r="H49" s="64" t="s">
        <v>254</v>
      </c>
      <c r="I49" s="91" t="s">
        <v>255</v>
      </c>
      <c r="J49" s="79">
        <f t="shared" si="0"/>
        <v>14</v>
      </c>
      <c r="K49" s="86"/>
      <c r="L49" s="87">
        <v>14</v>
      </c>
      <c r="M49" s="86"/>
      <c r="N49" s="83" t="s">
        <v>142</v>
      </c>
      <c r="O49" s="83" t="s">
        <v>67</v>
      </c>
      <c r="P49" s="84" t="s">
        <v>68</v>
      </c>
      <c r="Q49" s="120" t="s">
        <v>256</v>
      </c>
      <c r="R49" s="120" t="s">
        <v>257</v>
      </c>
      <c r="S49" s="64" t="s">
        <v>25</v>
      </c>
      <c r="T49" s="155">
        <v>0.8</v>
      </c>
      <c r="U49" s="156" t="s">
        <v>258</v>
      </c>
      <c r="V49" s="123">
        <v>4.2</v>
      </c>
      <c r="W49" s="124"/>
    </row>
    <row r="50" ht="60" spans="1:23">
      <c r="A50" s="58"/>
      <c r="B50" s="62"/>
      <c r="C50" s="65"/>
      <c r="D50" s="60">
        <v>46</v>
      </c>
      <c r="E50" s="60" t="s">
        <v>223</v>
      </c>
      <c r="F50" s="60" t="s">
        <v>259</v>
      </c>
      <c r="G50" s="60" t="s">
        <v>246</v>
      </c>
      <c r="H50" s="60" t="s">
        <v>260</v>
      </c>
      <c r="I50" s="78" t="s">
        <v>261</v>
      </c>
      <c r="J50" s="79">
        <f t="shared" si="0"/>
        <v>10.14</v>
      </c>
      <c r="K50" s="80"/>
      <c r="L50" s="79">
        <v>10.14</v>
      </c>
      <c r="M50" s="80"/>
      <c r="N50" s="83" t="s">
        <v>142</v>
      </c>
      <c r="O50" s="83" t="s">
        <v>67</v>
      </c>
      <c r="P50" s="84" t="s">
        <v>68</v>
      </c>
      <c r="Q50" s="129" t="s">
        <v>262</v>
      </c>
      <c r="R50" s="119" t="s">
        <v>70</v>
      </c>
      <c r="S50" s="60" t="s">
        <v>139</v>
      </c>
      <c r="T50" s="152">
        <v>0.85</v>
      </c>
      <c r="U50" s="153" t="s">
        <v>263</v>
      </c>
      <c r="V50" s="113">
        <v>3.042</v>
      </c>
      <c r="W50" s="114"/>
    </row>
    <row r="51" ht="36" spans="1:23">
      <c r="A51" s="62"/>
      <c r="B51" s="62"/>
      <c r="C51" s="65"/>
      <c r="D51" s="60">
        <v>47</v>
      </c>
      <c r="E51" s="60" t="s">
        <v>264</v>
      </c>
      <c r="F51" s="60" t="s">
        <v>265</v>
      </c>
      <c r="G51" s="60" t="s">
        <v>266</v>
      </c>
      <c r="H51" s="60" t="s">
        <v>267</v>
      </c>
      <c r="I51" s="78" t="s">
        <v>268</v>
      </c>
      <c r="J51" s="79">
        <f t="shared" si="0"/>
        <v>7</v>
      </c>
      <c r="K51" s="80">
        <v>7</v>
      </c>
      <c r="L51" s="79"/>
      <c r="M51" s="80"/>
      <c r="N51" s="88" t="s">
        <v>75</v>
      </c>
      <c r="O51" s="81"/>
      <c r="P51" s="84" t="s">
        <v>76</v>
      </c>
      <c r="Q51" s="125" t="s">
        <v>96</v>
      </c>
      <c r="R51" s="119" t="s">
        <v>33</v>
      </c>
      <c r="S51" s="60" t="s">
        <v>25</v>
      </c>
      <c r="T51" s="116">
        <v>1</v>
      </c>
      <c r="U51" s="117" t="s">
        <v>269</v>
      </c>
      <c r="V51" s="113">
        <v>7</v>
      </c>
      <c r="W51" s="114"/>
    </row>
    <row r="52" ht="108" spans="1:23">
      <c r="A52" s="58" t="s">
        <v>60</v>
      </c>
      <c r="B52" s="58" t="s">
        <v>25</v>
      </c>
      <c r="C52" s="59"/>
      <c r="D52" s="60">
        <v>48</v>
      </c>
      <c r="E52" s="64" t="s">
        <v>264</v>
      </c>
      <c r="F52" s="63" t="s">
        <v>270</v>
      </c>
      <c r="G52" s="64" t="s">
        <v>266</v>
      </c>
      <c r="H52" s="72" t="s">
        <v>271</v>
      </c>
      <c r="I52" s="110" t="s">
        <v>272</v>
      </c>
      <c r="J52" s="79">
        <f t="shared" si="0"/>
        <v>80</v>
      </c>
      <c r="K52" s="86">
        <v>80</v>
      </c>
      <c r="L52" s="87"/>
      <c r="M52" s="86"/>
      <c r="N52" s="88" t="s">
        <v>75</v>
      </c>
      <c r="O52" s="81"/>
      <c r="P52" s="84" t="s">
        <v>76</v>
      </c>
      <c r="Q52" s="64" t="s">
        <v>273</v>
      </c>
      <c r="R52" s="120" t="s">
        <v>91</v>
      </c>
      <c r="S52" s="64" t="s">
        <v>25</v>
      </c>
      <c r="T52" s="121">
        <v>0.1</v>
      </c>
      <c r="U52" s="122" t="s">
        <v>274</v>
      </c>
      <c r="V52" s="123">
        <v>0</v>
      </c>
      <c r="W52" s="124"/>
    </row>
    <row r="53" ht="78.75" spans="1:23">
      <c r="A53" s="58" t="s">
        <v>43</v>
      </c>
      <c r="B53" s="61" t="s">
        <v>36</v>
      </c>
      <c r="C53" s="65"/>
      <c r="D53" s="60">
        <v>49</v>
      </c>
      <c r="E53" s="60" t="s">
        <v>264</v>
      </c>
      <c r="F53" s="73" t="s">
        <v>275</v>
      </c>
      <c r="G53" s="73" t="s">
        <v>266</v>
      </c>
      <c r="H53" s="73" t="s">
        <v>267</v>
      </c>
      <c r="I53" s="111" t="s">
        <v>276</v>
      </c>
      <c r="J53" s="79">
        <f t="shared" si="0"/>
        <v>38</v>
      </c>
      <c r="K53" s="80">
        <v>38</v>
      </c>
      <c r="L53" s="79"/>
      <c r="M53" s="80"/>
      <c r="N53" s="88" t="s">
        <v>75</v>
      </c>
      <c r="O53" s="81"/>
      <c r="P53" s="84" t="s">
        <v>76</v>
      </c>
      <c r="Q53" s="125" t="s">
        <v>96</v>
      </c>
      <c r="R53" s="119" t="s">
        <v>33</v>
      </c>
      <c r="S53" s="60" t="s">
        <v>25</v>
      </c>
      <c r="T53" s="116">
        <v>0.1</v>
      </c>
      <c r="U53" s="157" t="s">
        <v>277</v>
      </c>
      <c r="V53" s="158">
        <v>0</v>
      </c>
      <c r="W53" s="114"/>
    </row>
    <row r="54" ht="56.25" spans="1:23">
      <c r="A54" s="58"/>
      <c r="B54" s="58"/>
      <c r="C54" s="59"/>
      <c r="D54" s="60">
        <v>50</v>
      </c>
      <c r="E54" s="60" t="s">
        <v>264</v>
      </c>
      <c r="F54" s="60" t="s">
        <v>278</v>
      </c>
      <c r="G54" s="60" t="s">
        <v>266</v>
      </c>
      <c r="H54" s="60" t="s">
        <v>279</v>
      </c>
      <c r="I54" s="78" t="s">
        <v>280</v>
      </c>
      <c r="J54" s="79">
        <f t="shared" si="0"/>
        <v>135</v>
      </c>
      <c r="K54" s="80"/>
      <c r="L54" s="79">
        <v>135</v>
      </c>
      <c r="M54" s="80"/>
      <c r="N54" s="81"/>
      <c r="O54" s="81" t="s">
        <v>209</v>
      </c>
      <c r="P54" s="81" t="s">
        <v>210</v>
      </c>
      <c r="Q54" s="60" t="s">
        <v>209</v>
      </c>
      <c r="R54" s="60" t="s">
        <v>211</v>
      </c>
      <c r="S54" s="60" t="s">
        <v>41</v>
      </c>
      <c r="T54" s="159">
        <v>0.3</v>
      </c>
      <c r="U54" s="138" t="s">
        <v>281</v>
      </c>
      <c r="V54" s="144">
        <v>80</v>
      </c>
      <c r="W54" s="114"/>
    </row>
    <row r="55" ht="72" spans="1:23">
      <c r="A55" s="58"/>
      <c r="B55" s="62"/>
      <c r="C55" s="65"/>
      <c r="D55" s="60">
        <v>51</v>
      </c>
      <c r="E55" s="67" t="s">
        <v>264</v>
      </c>
      <c r="F55" s="68" t="s">
        <v>155</v>
      </c>
      <c r="G55" s="67" t="s">
        <v>282</v>
      </c>
      <c r="H55" s="67" t="s">
        <v>282</v>
      </c>
      <c r="I55" s="68" t="s">
        <v>283</v>
      </c>
      <c r="J55" s="79">
        <f t="shared" si="0"/>
        <v>45.45</v>
      </c>
      <c r="K55" s="99"/>
      <c r="L55" s="100">
        <v>45.45</v>
      </c>
      <c r="M55" s="99"/>
      <c r="N55" s="101"/>
      <c r="O55" s="101"/>
      <c r="P55" s="101"/>
      <c r="Q55" s="68" t="s">
        <v>284</v>
      </c>
      <c r="R55" s="130" t="s">
        <v>159</v>
      </c>
      <c r="S55" s="130"/>
      <c r="T55" s="160">
        <v>0.1</v>
      </c>
      <c r="U55" s="145" t="s">
        <v>285</v>
      </c>
      <c r="V55" s="147">
        <v>0</v>
      </c>
      <c r="W55" s="124"/>
    </row>
    <row r="56" ht="36" spans="1:23">
      <c r="A56" s="62"/>
      <c r="B56" s="62"/>
      <c r="C56" s="65"/>
      <c r="D56" s="60">
        <v>52</v>
      </c>
      <c r="E56" s="60" t="s">
        <v>286</v>
      </c>
      <c r="F56" s="60" t="s">
        <v>287</v>
      </c>
      <c r="G56" s="60" t="s">
        <v>288</v>
      </c>
      <c r="H56" s="60" t="s">
        <v>289</v>
      </c>
      <c r="I56" s="78" t="s">
        <v>290</v>
      </c>
      <c r="J56" s="79">
        <f t="shared" si="0"/>
        <v>45</v>
      </c>
      <c r="K56" s="80">
        <v>45</v>
      </c>
      <c r="L56" s="79"/>
      <c r="M56" s="80"/>
      <c r="N56" s="88" t="s">
        <v>75</v>
      </c>
      <c r="O56" s="81"/>
      <c r="P56" s="84" t="s">
        <v>76</v>
      </c>
      <c r="Q56" s="125" t="s">
        <v>96</v>
      </c>
      <c r="R56" s="119" t="s">
        <v>33</v>
      </c>
      <c r="S56" s="60" t="s">
        <v>25</v>
      </c>
      <c r="T56" s="159">
        <v>1</v>
      </c>
      <c r="U56" s="138" t="s">
        <v>291</v>
      </c>
      <c r="V56" s="144">
        <v>45</v>
      </c>
      <c r="W56" s="114"/>
    </row>
    <row r="57" ht="45" spans="1:23">
      <c r="A57" s="58"/>
      <c r="B57" s="58"/>
      <c r="C57" s="59"/>
      <c r="D57" s="60">
        <v>53</v>
      </c>
      <c r="E57" s="60" t="s">
        <v>286</v>
      </c>
      <c r="F57" s="60" t="s">
        <v>292</v>
      </c>
      <c r="G57" s="60" t="s">
        <v>288</v>
      </c>
      <c r="H57" s="60" t="s">
        <v>293</v>
      </c>
      <c r="I57" s="78" t="s">
        <v>294</v>
      </c>
      <c r="J57" s="79">
        <f t="shared" si="0"/>
        <v>6</v>
      </c>
      <c r="K57" s="80">
        <v>6</v>
      </c>
      <c r="L57" s="79"/>
      <c r="M57" s="80"/>
      <c r="N57" s="88" t="s">
        <v>75</v>
      </c>
      <c r="O57" s="81"/>
      <c r="P57" s="84" t="s">
        <v>76</v>
      </c>
      <c r="Q57" s="125" t="s">
        <v>96</v>
      </c>
      <c r="R57" s="119" t="s">
        <v>33</v>
      </c>
      <c r="S57" s="60" t="s">
        <v>25</v>
      </c>
      <c r="T57" s="116">
        <v>1</v>
      </c>
      <c r="U57" s="161" t="s">
        <v>295</v>
      </c>
      <c r="V57" s="162">
        <v>6</v>
      </c>
      <c r="W57" s="114"/>
    </row>
    <row r="58" ht="72" spans="1:23">
      <c r="A58" s="58"/>
      <c r="B58" s="62"/>
      <c r="C58" s="65"/>
      <c r="D58" s="60">
        <v>54</v>
      </c>
      <c r="E58" s="67" t="s">
        <v>286</v>
      </c>
      <c r="F58" s="68" t="s">
        <v>155</v>
      </c>
      <c r="G58" s="67" t="s">
        <v>296</v>
      </c>
      <c r="H58" s="67" t="s">
        <v>296</v>
      </c>
      <c r="I58" s="68" t="s">
        <v>297</v>
      </c>
      <c r="J58" s="79">
        <f t="shared" si="0"/>
        <v>25.44</v>
      </c>
      <c r="K58" s="99">
        <v>22</v>
      </c>
      <c r="L58" s="100">
        <v>3.44</v>
      </c>
      <c r="M58" s="99"/>
      <c r="N58" s="112" t="s">
        <v>142</v>
      </c>
      <c r="O58" s="101"/>
      <c r="P58" s="101" t="s">
        <v>76</v>
      </c>
      <c r="Q58" s="68" t="s">
        <v>158</v>
      </c>
      <c r="R58" s="130" t="s">
        <v>159</v>
      </c>
      <c r="S58" s="130"/>
      <c r="T58" s="163">
        <v>0</v>
      </c>
      <c r="U58" s="164" t="s">
        <v>181</v>
      </c>
      <c r="V58" s="123"/>
      <c r="W58" s="124"/>
    </row>
    <row r="59" ht="78.75" spans="1:23">
      <c r="A59" s="62"/>
      <c r="B59" s="62"/>
      <c r="C59" s="65"/>
      <c r="D59" s="60">
        <v>55</v>
      </c>
      <c r="E59" s="60" t="s">
        <v>298</v>
      </c>
      <c r="F59" s="60" t="s">
        <v>299</v>
      </c>
      <c r="G59" s="60" t="s">
        <v>300</v>
      </c>
      <c r="H59" s="60" t="s">
        <v>301</v>
      </c>
      <c r="I59" s="91" t="s">
        <v>302</v>
      </c>
      <c r="J59" s="79">
        <f t="shared" si="0"/>
        <v>100</v>
      </c>
      <c r="K59" s="80">
        <v>100</v>
      </c>
      <c r="L59" s="79"/>
      <c r="M59" s="80"/>
      <c r="N59" s="88" t="s">
        <v>75</v>
      </c>
      <c r="O59" s="81"/>
      <c r="P59" s="84" t="s">
        <v>76</v>
      </c>
      <c r="Q59" s="64" t="s">
        <v>303</v>
      </c>
      <c r="R59" s="120" t="s">
        <v>91</v>
      </c>
      <c r="S59" s="60" t="s">
        <v>34</v>
      </c>
      <c r="T59" s="116">
        <v>0.7</v>
      </c>
      <c r="U59" s="118" t="s">
        <v>304</v>
      </c>
      <c r="V59" s="113">
        <v>70</v>
      </c>
      <c r="W59" s="114"/>
    </row>
    <row r="60" ht="36" spans="1:23">
      <c r="A60" s="58"/>
      <c r="B60" s="58"/>
      <c r="C60" s="59"/>
      <c r="D60" s="60">
        <v>56</v>
      </c>
      <c r="E60" s="60" t="s">
        <v>298</v>
      </c>
      <c r="F60" s="60" t="s">
        <v>305</v>
      </c>
      <c r="G60" s="60" t="s">
        <v>306</v>
      </c>
      <c r="H60" s="60" t="s">
        <v>307</v>
      </c>
      <c r="I60" s="78" t="s">
        <v>308</v>
      </c>
      <c r="J60" s="79">
        <f t="shared" si="0"/>
        <v>98</v>
      </c>
      <c r="K60" s="80">
        <v>98</v>
      </c>
      <c r="L60" s="79"/>
      <c r="M60" s="80"/>
      <c r="N60" s="88" t="s">
        <v>75</v>
      </c>
      <c r="O60" s="81"/>
      <c r="P60" s="84" t="s">
        <v>76</v>
      </c>
      <c r="Q60" s="125" t="s">
        <v>96</v>
      </c>
      <c r="R60" s="119" t="s">
        <v>33</v>
      </c>
      <c r="S60" s="60" t="s">
        <v>34</v>
      </c>
      <c r="T60" s="116">
        <v>1</v>
      </c>
      <c r="U60" s="118" t="s">
        <v>309</v>
      </c>
      <c r="V60" s="113">
        <v>98</v>
      </c>
      <c r="W60" s="114"/>
    </row>
    <row r="61" ht="36" spans="1:23">
      <c r="A61" s="58"/>
      <c r="B61" s="62"/>
      <c r="C61" s="65"/>
      <c r="D61" s="60">
        <v>57</v>
      </c>
      <c r="E61" s="60" t="s">
        <v>298</v>
      </c>
      <c r="F61" s="60" t="s">
        <v>310</v>
      </c>
      <c r="G61" s="60" t="s">
        <v>311</v>
      </c>
      <c r="H61" s="60" t="s">
        <v>312</v>
      </c>
      <c r="I61" s="78" t="s">
        <v>313</v>
      </c>
      <c r="J61" s="79">
        <f t="shared" si="0"/>
        <v>55</v>
      </c>
      <c r="K61" s="80">
        <v>55</v>
      </c>
      <c r="L61" s="79"/>
      <c r="M61" s="80"/>
      <c r="N61" s="88" t="s">
        <v>75</v>
      </c>
      <c r="O61" s="81"/>
      <c r="P61" s="84" t="s">
        <v>76</v>
      </c>
      <c r="Q61" s="125" t="s">
        <v>96</v>
      </c>
      <c r="R61" s="119" t="s">
        <v>33</v>
      </c>
      <c r="S61" s="60" t="s">
        <v>25</v>
      </c>
      <c r="T61" s="116">
        <v>1</v>
      </c>
      <c r="U61" s="118" t="s">
        <v>309</v>
      </c>
      <c r="V61" s="113">
        <v>55</v>
      </c>
      <c r="W61" s="114"/>
    </row>
    <row r="62" ht="36" spans="1:23">
      <c r="A62" s="62"/>
      <c r="B62" s="62"/>
      <c r="C62" s="65"/>
      <c r="D62" s="60">
        <v>58</v>
      </c>
      <c r="E62" s="60" t="s">
        <v>298</v>
      </c>
      <c r="F62" s="60" t="s">
        <v>314</v>
      </c>
      <c r="G62" s="60" t="s">
        <v>315</v>
      </c>
      <c r="H62" s="60" t="s">
        <v>315</v>
      </c>
      <c r="I62" s="78" t="s">
        <v>316</v>
      </c>
      <c r="J62" s="79">
        <f t="shared" si="0"/>
        <v>39</v>
      </c>
      <c r="K62" s="80"/>
      <c r="L62" s="79">
        <v>39</v>
      </c>
      <c r="M62" s="80"/>
      <c r="N62" s="83" t="s">
        <v>142</v>
      </c>
      <c r="O62" s="83" t="s">
        <v>67</v>
      </c>
      <c r="P62" s="84" t="s">
        <v>68</v>
      </c>
      <c r="Q62" s="129" t="s">
        <v>317</v>
      </c>
      <c r="R62" s="119" t="s">
        <v>70</v>
      </c>
      <c r="S62" s="60" t="s">
        <v>139</v>
      </c>
      <c r="T62" s="116">
        <v>0.8</v>
      </c>
      <c r="U62" s="118" t="s">
        <v>318</v>
      </c>
      <c r="V62" s="113">
        <v>31.2</v>
      </c>
      <c r="W62" s="114"/>
    </row>
    <row r="63" ht="72" spans="1:23">
      <c r="A63" s="58" t="s">
        <v>60</v>
      </c>
      <c r="B63" s="58" t="s">
        <v>25</v>
      </c>
      <c r="C63" s="59"/>
      <c r="D63" s="60">
        <v>59</v>
      </c>
      <c r="E63" s="67" t="s">
        <v>298</v>
      </c>
      <c r="F63" s="68" t="s">
        <v>155</v>
      </c>
      <c r="G63" s="67" t="s">
        <v>319</v>
      </c>
      <c r="H63" s="67" t="s">
        <v>319</v>
      </c>
      <c r="I63" s="68" t="s">
        <v>320</v>
      </c>
      <c r="J63" s="79">
        <f t="shared" si="0"/>
        <v>16.28</v>
      </c>
      <c r="K63" s="99"/>
      <c r="L63" s="100">
        <v>16.28</v>
      </c>
      <c r="M63" s="99"/>
      <c r="N63" s="101"/>
      <c r="O63" s="101"/>
      <c r="P63" s="101" t="s">
        <v>321</v>
      </c>
      <c r="Q63" s="68" t="s">
        <v>322</v>
      </c>
      <c r="R63" s="130" t="s">
        <v>159</v>
      </c>
      <c r="S63" s="130"/>
      <c r="T63" s="165">
        <v>0</v>
      </c>
      <c r="U63" s="164" t="s">
        <v>181</v>
      </c>
      <c r="V63" s="123">
        <v>0</v>
      </c>
      <c r="W63" s="124"/>
    </row>
    <row r="64" ht="157.5" spans="1:23">
      <c r="A64" s="58" t="s">
        <v>43</v>
      </c>
      <c r="B64" s="58" t="s">
        <v>25</v>
      </c>
      <c r="C64" s="59"/>
      <c r="D64" s="60">
        <v>60</v>
      </c>
      <c r="E64" s="60" t="s">
        <v>323</v>
      </c>
      <c r="F64" s="60" t="s">
        <v>324</v>
      </c>
      <c r="G64" s="60" t="s">
        <v>325</v>
      </c>
      <c r="H64" s="60" t="s">
        <v>326</v>
      </c>
      <c r="I64" s="78" t="s">
        <v>327</v>
      </c>
      <c r="J64" s="79">
        <f t="shared" si="0"/>
        <v>90</v>
      </c>
      <c r="K64" s="80">
        <v>90</v>
      </c>
      <c r="L64" s="79"/>
      <c r="M64" s="80"/>
      <c r="N64" s="88" t="s">
        <v>75</v>
      </c>
      <c r="O64" s="81"/>
      <c r="P64" s="84" t="s">
        <v>76</v>
      </c>
      <c r="Q64" s="125" t="s">
        <v>96</v>
      </c>
      <c r="R64" s="119" t="s">
        <v>33</v>
      </c>
      <c r="S64" s="60" t="s">
        <v>25</v>
      </c>
      <c r="T64" s="116">
        <v>1</v>
      </c>
      <c r="U64" s="118" t="s">
        <v>328</v>
      </c>
      <c r="V64" s="113">
        <v>90</v>
      </c>
      <c r="W64" s="114"/>
    </row>
    <row r="65" ht="72" spans="1:23">
      <c r="A65" s="58"/>
      <c r="B65" s="58"/>
      <c r="C65" s="59"/>
      <c r="D65" s="60">
        <v>61</v>
      </c>
      <c r="E65" s="67" t="s">
        <v>323</v>
      </c>
      <c r="F65" s="68" t="s">
        <v>155</v>
      </c>
      <c r="G65" s="67" t="s">
        <v>323</v>
      </c>
      <c r="H65" s="67" t="s">
        <v>323</v>
      </c>
      <c r="I65" s="68" t="s">
        <v>329</v>
      </c>
      <c r="J65" s="79">
        <f t="shared" si="0"/>
        <v>1.28</v>
      </c>
      <c r="K65" s="99"/>
      <c r="L65" s="100">
        <v>1.28</v>
      </c>
      <c r="M65" s="99"/>
      <c r="N65" s="101"/>
      <c r="O65" s="101"/>
      <c r="P65" s="101" t="s">
        <v>76</v>
      </c>
      <c r="Q65" s="68" t="s">
        <v>158</v>
      </c>
      <c r="R65" s="130" t="s">
        <v>159</v>
      </c>
      <c r="S65" s="130"/>
      <c r="T65" s="116">
        <v>0.1</v>
      </c>
      <c r="U65" s="164" t="s">
        <v>42</v>
      </c>
      <c r="V65" s="123">
        <v>0</v>
      </c>
      <c r="W65" s="124"/>
    </row>
    <row r="66" ht="36" spans="1:23">
      <c r="A66" s="58"/>
      <c r="B66" s="62"/>
      <c r="C66" s="65"/>
      <c r="D66" s="60">
        <v>62</v>
      </c>
      <c r="E66" s="60" t="s">
        <v>330</v>
      </c>
      <c r="F66" s="60" t="s">
        <v>331</v>
      </c>
      <c r="G66" s="166" t="s">
        <v>330</v>
      </c>
      <c r="H66" s="60" t="s">
        <v>332</v>
      </c>
      <c r="I66" s="78" t="s">
        <v>333</v>
      </c>
      <c r="J66" s="79">
        <f t="shared" si="0"/>
        <v>97</v>
      </c>
      <c r="K66" s="80">
        <v>97</v>
      </c>
      <c r="L66" s="79"/>
      <c r="M66" s="80"/>
      <c r="N66" s="88" t="s">
        <v>75</v>
      </c>
      <c r="O66" s="81"/>
      <c r="P66" s="84" t="s">
        <v>76</v>
      </c>
      <c r="Q66" s="125" t="s">
        <v>96</v>
      </c>
      <c r="R66" s="119" t="s">
        <v>33</v>
      </c>
      <c r="S66" s="60" t="s">
        <v>25</v>
      </c>
      <c r="T66" s="180">
        <v>0</v>
      </c>
      <c r="U66" s="118" t="s">
        <v>334</v>
      </c>
      <c r="V66" s="181">
        <v>0</v>
      </c>
      <c r="W66" s="114"/>
    </row>
    <row r="67" ht="36" spans="1:23">
      <c r="A67" s="62"/>
      <c r="B67" s="62"/>
      <c r="C67" s="65"/>
      <c r="D67" s="60">
        <v>63</v>
      </c>
      <c r="E67" s="60" t="s">
        <v>335</v>
      </c>
      <c r="F67" s="60" t="s">
        <v>336</v>
      </c>
      <c r="G67" s="60" t="s">
        <v>337</v>
      </c>
      <c r="H67" s="60" t="s">
        <v>338</v>
      </c>
      <c r="I67" s="78" t="s">
        <v>339</v>
      </c>
      <c r="J67" s="79">
        <f t="shared" si="0"/>
        <v>6</v>
      </c>
      <c r="K67" s="108">
        <v>6</v>
      </c>
      <c r="L67" s="107"/>
      <c r="M67" s="108"/>
      <c r="N67" s="88" t="s">
        <v>75</v>
      </c>
      <c r="O67" s="109"/>
      <c r="P67" s="84" t="s">
        <v>76</v>
      </c>
      <c r="Q67" s="125" t="s">
        <v>96</v>
      </c>
      <c r="R67" s="119" t="s">
        <v>33</v>
      </c>
      <c r="S67" s="60" t="s">
        <v>25</v>
      </c>
      <c r="T67" s="116">
        <v>1</v>
      </c>
      <c r="U67" s="117" t="s">
        <v>340</v>
      </c>
      <c r="V67" s="113">
        <v>6</v>
      </c>
      <c r="W67" s="114"/>
    </row>
    <row r="68" ht="36" spans="1:23">
      <c r="A68" s="58"/>
      <c r="B68" s="58"/>
      <c r="C68" s="59"/>
      <c r="D68" s="60">
        <v>64</v>
      </c>
      <c r="E68" s="60" t="s">
        <v>335</v>
      </c>
      <c r="F68" s="60" t="s">
        <v>341</v>
      </c>
      <c r="G68" s="60" t="s">
        <v>337</v>
      </c>
      <c r="H68" s="60" t="s">
        <v>342</v>
      </c>
      <c r="I68" s="78" t="s">
        <v>343</v>
      </c>
      <c r="J68" s="79">
        <f t="shared" si="0"/>
        <v>13</v>
      </c>
      <c r="K68" s="80"/>
      <c r="L68" s="79">
        <v>13</v>
      </c>
      <c r="M68" s="80"/>
      <c r="N68" s="81"/>
      <c r="O68" s="102" t="s">
        <v>169</v>
      </c>
      <c r="P68" s="84" t="s">
        <v>170</v>
      </c>
      <c r="Q68" s="120" t="s">
        <v>344</v>
      </c>
      <c r="R68" s="120" t="s">
        <v>345</v>
      </c>
      <c r="S68" s="60" t="s">
        <v>139</v>
      </c>
      <c r="T68" s="137">
        <v>1</v>
      </c>
      <c r="U68" s="182" t="s">
        <v>346</v>
      </c>
      <c r="V68" s="144">
        <v>0</v>
      </c>
      <c r="W68" s="114"/>
    </row>
    <row r="69" ht="72" spans="1:23">
      <c r="A69" s="58"/>
      <c r="B69" s="62"/>
      <c r="C69" s="65"/>
      <c r="D69" s="60">
        <v>65</v>
      </c>
      <c r="E69" s="67" t="s">
        <v>347</v>
      </c>
      <c r="F69" s="68" t="s">
        <v>155</v>
      </c>
      <c r="G69" s="67" t="s">
        <v>348</v>
      </c>
      <c r="H69" s="67" t="s">
        <v>348</v>
      </c>
      <c r="I69" s="68" t="s">
        <v>349</v>
      </c>
      <c r="J69" s="79">
        <f t="shared" ref="J69:J103" si="1">SUM(K69:M69)</f>
        <v>6.89</v>
      </c>
      <c r="K69" s="99"/>
      <c r="L69" s="100">
        <v>6.89</v>
      </c>
      <c r="M69" s="99"/>
      <c r="N69" s="101"/>
      <c r="O69" s="101"/>
      <c r="P69" s="101" t="s">
        <v>76</v>
      </c>
      <c r="Q69" s="68" t="s">
        <v>158</v>
      </c>
      <c r="R69" s="130" t="s">
        <v>159</v>
      </c>
      <c r="S69" s="130"/>
      <c r="T69" s="145">
        <v>0</v>
      </c>
      <c r="U69" s="183" t="s">
        <v>42</v>
      </c>
      <c r="V69" s="147">
        <v>0</v>
      </c>
      <c r="W69" s="124"/>
    </row>
    <row r="70" ht="36" spans="1:23">
      <c r="A70" s="62"/>
      <c r="B70" s="62"/>
      <c r="C70" s="65"/>
      <c r="D70" s="60">
        <v>66</v>
      </c>
      <c r="E70" s="60" t="s">
        <v>350</v>
      </c>
      <c r="F70" s="60" t="s">
        <v>351</v>
      </c>
      <c r="G70" s="60" t="s">
        <v>352</v>
      </c>
      <c r="H70" s="60" t="s">
        <v>353</v>
      </c>
      <c r="I70" s="78" t="s">
        <v>354</v>
      </c>
      <c r="J70" s="79">
        <f t="shared" si="1"/>
        <v>27</v>
      </c>
      <c r="K70" s="80">
        <v>27</v>
      </c>
      <c r="L70" s="79"/>
      <c r="M70" s="80"/>
      <c r="N70" s="88" t="s">
        <v>75</v>
      </c>
      <c r="O70" s="81"/>
      <c r="P70" s="84" t="s">
        <v>76</v>
      </c>
      <c r="Q70" s="125" t="s">
        <v>96</v>
      </c>
      <c r="R70" s="119" t="s">
        <v>33</v>
      </c>
      <c r="S70" s="60" t="s">
        <v>25</v>
      </c>
      <c r="T70" s="137">
        <v>0.3</v>
      </c>
      <c r="U70" s="138" t="s">
        <v>355</v>
      </c>
      <c r="V70" s="184">
        <v>27</v>
      </c>
      <c r="W70" s="114"/>
    </row>
    <row r="71" ht="48" spans="1:23">
      <c r="A71" s="58"/>
      <c r="B71" s="58" t="s">
        <v>25</v>
      </c>
      <c r="C71" s="59"/>
      <c r="D71" s="60">
        <v>67</v>
      </c>
      <c r="E71" s="60" t="s">
        <v>350</v>
      </c>
      <c r="F71" s="60" t="s">
        <v>356</v>
      </c>
      <c r="G71" s="60" t="s">
        <v>357</v>
      </c>
      <c r="H71" s="60" t="s">
        <v>358</v>
      </c>
      <c r="I71" s="78" t="s">
        <v>359</v>
      </c>
      <c r="J71" s="79">
        <f t="shared" si="1"/>
        <v>6</v>
      </c>
      <c r="K71" s="80">
        <v>6</v>
      </c>
      <c r="L71" s="79"/>
      <c r="M71" s="80"/>
      <c r="N71" s="88" t="s">
        <v>75</v>
      </c>
      <c r="O71" s="81"/>
      <c r="P71" s="84" t="s">
        <v>76</v>
      </c>
      <c r="Q71" s="71" t="s">
        <v>360</v>
      </c>
      <c r="R71" s="129" t="s">
        <v>361</v>
      </c>
      <c r="S71" s="60" t="s">
        <v>25</v>
      </c>
      <c r="T71" s="116">
        <v>0.3</v>
      </c>
      <c r="U71" s="117" t="s">
        <v>362</v>
      </c>
      <c r="V71" s="115">
        <v>6</v>
      </c>
      <c r="W71" s="114"/>
    </row>
    <row r="72" ht="48" spans="1:23">
      <c r="A72" s="58"/>
      <c r="B72" s="58" t="s">
        <v>25</v>
      </c>
      <c r="C72" s="59"/>
      <c r="D72" s="60">
        <v>68</v>
      </c>
      <c r="E72" s="60" t="s">
        <v>350</v>
      </c>
      <c r="F72" s="167" t="s">
        <v>363</v>
      </c>
      <c r="G72" s="167" t="s">
        <v>364</v>
      </c>
      <c r="H72" s="167" t="s">
        <v>358</v>
      </c>
      <c r="I72" s="171" t="s">
        <v>365</v>
      </c>
      <c r="J72" s="79">
        <f t="shared" si="1"/>
        <v>6</v>
      </c>
      <c r="K72" s="172">
        <v>6</v>
      </c>
      <c r="L72" s="79"/>
      <c r="M72" s="80"/>
      <c r="N72" s="88" t="s">
        <v>75</v>
      </c>
      <c r="O72" s="81"/>
      <c r="P72" s="84" t="s">
        <v>76</v>
      </c>
      <c r="Q72" s="129" t="s">
        <v>366</v>
      </c>
      <c r="R72" s="119" t="s">
        <v>367</v>
      </c>
      <c r="S72" s="60" t="s">
        <v>25</v>
      </c>
      <c r="T72" s="116">
        <v>0</v>
      </c>
      <c r="U72" s="117"/>
      <c r="V72" s="115">
        <v>0</v>
      </c>
      <c r="W72" s="114"/>
    </row>
    <row r="73" ht="36" spans="1:23">
      <c r="A73" s="58"/>
      <c r="B73" s="58" t="s">
        <v>25</v>
      </c>
      <c r="C73" s="59"/>
      <c r="D73" s="60">
        <v>69</v>
      </c>
      <c r="E73" s="60" t="s">
        <v>350</v>
      </c>
      <c r="F73" s="60" t="s">
        <v>368</v>
      </c>
      <c r="G73" s="60" t="s">
        <v>357</v>
      </c>
      <c r="H73" s="60" t="s">
        <v>369</v>
      </c>
      <c r="I73" s="78" t="s">
        <v>370</v>
      </c>
      <c r="J73" s="79">
        <f t="shared" si="1"/>
        <v>29</v>
      </c>
      <c r="K73" s="80">
        <v>29</v>
      </c>
      <c r="L73" s="79"/>
      <c r="M73" s="80"/>
      <c r="N73" s="88" t="s">
        <v>75</v>
      </c>
      <c r="O73" s="81"/>
      <c r="P73" s="84" t="s">
        <v>76</v>
      </c>
      <c r="Q73" s="125" t="s">
        <v>96</v>
      </c>
      <c r="R73" s="119" t="s">
        <v>33</v>
      </c>
      <c r="S73" s="60" t="s">
        <v>25</v>
      </c>
      <c r="T73" s="116">
        <v>0.3</v>
      </c>
      <c r="U73" s="117" t="s">
        <v>355</v>
      </c>
      <c r="V73" s="115">
        <v>8.7</v>
      </c>
      <c r="W73" s="114"/>
    </row>
    <row r="74" ht="36" spans="1:23">
      <c r="A74" s="58"/>
      <c r="B74" s="58" t="s">
        <v>25</v>
      </c>
      <c r="C74" s="59"/>
      <c r="D74" s="60">
        <v>70</v>
      </c>
      <c r="E74" s="60" t="s">
        <v>350</v>
      </c>
      <c r="F74" s="60" t="s">
        <v>371</v>
      </c>
      <c r="G74" s="60" t="s">
        <v>364</v>
      </c>
      <c r="H74" s="60" t="s">
        <v>372</v>
      </c>
      <c r="I74" s="95" t="s">
        <v>373</v>
      </c>
      <c r="J74" s="79">
        <f t="shared" si="1"/>
        <v>15</v>
      </c>
      <c r="K74" s="80"/>
      <c r="L74" s="79">
        <v>15</v>
      </c>
      <c r="M74" s="80"/>
      <c r="N74" s="93" t="s">
        <v>115</v>
      </c>
      <c r="O74" s="81"/>
      <c r="P74" s="81" t="s">
        <v>116</v>
      </c>
      <c r="Q74" s="60" t="s">
        <v>147</v>
      </c>
      <c r="R74" s="60" t="s">
        <v>374</v>
      </c>
      <c r="S74" s="60" t="s">
        <v>25</v>
      </c>
      <c r="T74" s="113"/>
      <c r="U74" s="113"/>
      <c r="V74" s="113"/>
      <c r="W74" s="114"/>
    </row>
    <row r="75" ht="36" spans="1:23">
      <c r="A75" s="58"/>
      <c r="B75" s="58" t="s">
        <v>25</v>
      </c>
      <c r="C75" s="59"/>
      <c r="D75" s="60">
        <v>71</v>
      </c>
      <c r="E75" s="60" t="s">
        <v>350</v>
      </c>
      <c r="F75" s="60" t="s">
        <v>375</v>
      </c>
      <c r="G75" s="60" t="s">
        <v>376</v>
      </c>
      <c r="H75" s="60" t="s">
        <v>377</v>
      </c>
      <c r="I75" s="78" t="s">
        <v>378</v>
      </c>
      <c r="J75" s="79">
        <f t="shared" si="1"/>
        <v>43.5</v>
      </c>
      <c r="K75" s="80">
        <v>43.5</v>
      </c>
      <c r="L75" s="79"/>
      <c r="M75" s="80"/>
      <c r="N75" s="88" t="s">
        <v>75</v>
      </c>
      <c r="O75" s="81"/>
      <c r="P75" s="84" t="s">
        <v>76</v>
      </c>
      <c r="Q75" s="71" t="s">
        <v>360</v>
      </c>
      <c r="R75" s="129" t="s">
        <v>361</v>
      </c>
      <c r="S75" s="60" t="s">
        <v>25</v>
      </c>
      <c r="T75" s="116">
        <v>0.3</v>
      </c>
      <c r="U75" s="117" t="s">
        <v>355</v>
      </c>
      <c r="V75" s="115">
        <v>43.5</v>
      </c>
      <c r="W75" s="114"/>
    </row>
    <row r="76" ht="48" spans="1:23">
      <c r="A76" s="58"/>
      <c r="B76" s="58" t="s">
        <v>25</v>
      </c>
      <c r="C76" s="59"/>
      <c r="D76" s="60">
        <v>72</v>
      </c>
      <c r="E76" s="60" t="s">
        <v>350</v>
      </c>
      <c r="F76" s="167" t="s">
        <v>379</v>
      </c>
      <c r="G76" s="167" t="s">
        <v>380</v>
      </c>
      <c r="H76" s="167" t="s">
        <v>381</v>
      </c>
      <c r="I76" s="171" t="s">
        <v>382</v>
      </c>
      <c r="J76" s="79">
        <f t="shared" si="1"/>
        <v>14</v>
      </c>
      <c r="K76" s="172">
        <v>14</v>
      </c>
      <c r="L76" s="79"/>
      <c r="M76" s="80"/>
      <c r="N76" s="88" t="s">
        <v>75</v>
      </c>
      <c r="O76" s="81"/>
      <c r="P76" s="84" t="s">
        <v>76</v>
      </c>
      <c r="Q76" s="129" t="s">
        <v>366</v>
      </c>
      <c r="R76" s="119" t="s">
        <v>367</v>
      </c>
      <c r="S76" s="60" t="s">
        <v>25</v>
      </c>
      <c r="T76" s="116">
        <v>0</v>
      </c>
      <c r="U76" s="117"/>
      <c r="V76" s="115">
        <v>0</v>
      </c>
      <c r="W76" s="114"/>
    </row>
    <row r="77" ht="48" spans="1:23">
      <c r="A77" s="58"/>
      <c r="B77" s="58" t="s">
        <v>25</v>
      </c>
      <c r="C77" s="59"/>
      <c r="D77" s="60">
        <v>73</v>
      </c>
      <c r="E77" s="60" t="s">
        <v>350</v>
      </c>
      <c r="F77" s="167" t="s">
        <v>383</v>
      </c>
      <c r="G77" s="167" t="s">
        <v>380</v>
      </c>
      <c r="H77" s="167" t="s">
        <v>381</v>
      </c>
      <c r="I77" s="171" t="s">
        <v>384</v>
      </c>
      <c r="J77" s="79">
        <f t="shared" si="1"/>
        <v>2.5</v>
      </c>
      <c r="K77" s="172">
        <v>2.5</v>
      </c>
      <c r="L77" s="79"/>
      <c r="M77" s="80"/>
      <c r="N77" s="88" t="s">
        <v>75</v>
      </c>
      <c r="O77" s="81"/>
      <c r="P77" s="84" t="s">
        <v>76</v>
      </c>
      <c r="Q77" s="129" t="s">
        <v>366</v>
      </c>
      <c r="R77" s="119" t="s">
        <v>367</v>
      </c>
      <c r="S77" s="60" t="s">
        <v>25</v>
      </c>
      <c r="T77" s="116">
        <v>0</v>
      </c>
      <c r="U77" s="117"/>
      <c r="V77" s="115">
        <v>0</v>
      </c>
      <c r="W77" s="114"/>
    </row>
    <row r="78" ht="33.75" spans="1:23">
      <c r="A78" s="58" t="s">
        <v>60</v>
      </c>
      <c r="B78" s="58" t="s">
        <v>25</v>
      </c>
      <c r="C78" s="59"/>
      <c r="D78" s="60">
        <v>74</v>
      </c>
      <c r="E78" s="60" t="s">
        <v>350</v>
      </c>
      <c r="F78" s="60" t="s">
        <v>385</v>
      </c>
      <c r="G78" s="60" t="s">
        <v>376</v>
      </c>
      <c r="H78" s="60" t="s">
        <v>386</v>
      </c>
      <c r="I78" s="78" t="s">
        <v>387</v>
      </c>
      <c r="J78" s="79">
        <f t="shared" si="1"/>
        <v>22</v>
      </c>
      <c r="K78" s="80"/>
      <c r="L78" s="79"/>
      <c r="M78" s="80">
        <v>22</v>
      </c>
      <c r="N78" s="81"/>
      <c r="O78" s="102" t="s">
        <v>169</v>
      </c>
      <c r="P78" s="84" t="s">
        <v>170</v>
      </c>
      <c r="Q78" s="119" t="s">
        <v>171</v>
      </c>
      <c r="R78" s="119" t="s">
        <v>172</v>
      </c>
      <c r="S78" s="60" t="s">
        <v>25</v>
      </c>
      <c r="T78" s="116">
        <v>0.3</v>
      </c>
      <c r="U78" s="117" t="s">
        <v>388</v>
      </c>
      <c r="V78" s="115">
        <v>11</v>
      </c>
      <c r="W78" s="114"/>
    </row>
    <row r="79" ht="36" spans="1:23">
      <c r="A79" s="58"/>
      <c r="B79" s="58" t="s">
        <v>25</v>
      </c>
      <c r="C79" s="59"/>
      <c r="D79" s="60">
        <v>75</v>
      </c>
      <c r="E79" s="60" t="s">
        <v>350</v>
      </c>
      <c r="F79" s="60" t="s">
        <v>389</v>
      </c>
      <c r="G79" s="60" t="s">
        <v>376</v>
      </c>
      <c r="H79" s="60" t="s">
        <v>390</v>
      </c>
      <c r="I79" s="78" t="s">
        <v>391</v>
      </c>
      <c r="J79" s="79">
        <f t="shared" si="1"/>
        <v>60</v>
      </c>
      <c r="K79" s="80"/>
      <c r="L79" s="87">
        <v>60</v>
      </c>
      <c r="M79" s="80"/>
      <c r="N79" s="81"/>
      <c r="O79" s="102" t="s">
        <v>169</v>
      </c>
      <c r="P79" s="84" t="s">
        <v>170</v>
      </c>
      <c r="Q79" s="120" t="s">
        <v>344</v>
      </c>
      <c r="R79" s="120" t="s">
        <v>345</v>
      </c>
      <c r="S79" s="60" t="s">
        <v>25</v>
      </c>
      <c r="T79" s="116">
        <v>0.3</v>
      </c>
      <c r="U79" s="117" t="s">
        <v>388</v>
      </c>
      <c r="V79" s="115">
        <v>18</v>
      </c>
      <c r="W79" s="114"/>
    </row>
    <row r="80" ht="84" spans="1:23">
      <c r="A80" s="58"/>
      <c r="B80" s="58"/>
      <c r="C80" s="59"/>
      <c r="D80" s="60">
        <v>76</v>
      </c>
      <c r="E80" s="67" t="s">
        <v>350</v>
      </c>
      <c r="F80" s="68" t="s">
        <v>155</v>
      </c>
      <c r="G80" s="67" t="s">
        <v>392</v>
      </c>
      <c r="H80" s="67" t="s">
        <v>392</v>
      </c>
      <c r="I80" s="68" t="s">
        <v>393</v>
      </c>
      <c r="J80" s="79">
        <f t="shared" si="1"/>
        <v>36.07</v>
      </c>
      <c r="K80" s="99"/>
      <c r="L80" s="100">
        <v>36.07</v>
      </c>
      <c r="M80" s="99"/>
      <c r="N80" s="101"/>
      <c r="O80" s="101"/>
      <c r="P80" s="101"/>
      <c r="Q80" s="68" t="s">
        <v>394</v>
      </c>
      <c r="R80" s="130" t="s">
        <v>159</v>
      </c>
      <c r="S80" s="130"/>
      <c r="T80" s="130"/>
      <c r="U80" s="130"/>
      <c r="V80" s="123"/>
      <c r="W80" s="124"/>
    </row>
    <row r="81" ht="96" spans="1:23">
      <c r="A81" s="58"/>
      <c r="B81" s="58"/>
      <c r="C81" s="59"/>
      <c r="D81" s="60">
        <v>77</v>
      </c>
      <c r="E81" s="67" t="s">
        <v>395</v>
      </c>
      <c r="F81" s="68" t="s">
        <v>155</v>
      </c>
      <c r="G81" s="67" t="s">
        <v>396</v>
      </c>
      <c r="H81" s="67" t="s">
        <v>396</v>
      </c>
      <c r="I81" s="68" t="s">
        <v>397</v>
      </c>
      <c r="J81" s="79">
        <f t="shared" si="1"/>
        <v>6.08</v>
      </c>
      <c r="K81" s="99"/>
      <c r="L81" s="100">
        <v>6.08</v>
      </c>
      <c r="M81" s="99"/>
      <c r="N81" s="101"/>
      <c r="O81" s="101"/>
      <c r="P81" s="101" t="s">
        <v>76</v>
      </c>
      <c r="Q81" s="68" t="s">
        <v>158</v>
      </c>
      <c r="R81" s="68" t="s">
        <v>159</v>
      </c>
      <c r="S81" s="130"/>
      <c r="T81" s="185">
        <v>10</v>
      </c>
      <c r="U81" s="186" t="s">
        <v>398</v>
      </c>
      <c r="V81" s="185">
        <v>0</v>
      </c>
      <c r="W81" s="187"/>
    </row>
    <row r="82" ht="36" spans="1:23">
      <c r="A82" s="58"/>
      <c r="B82" s="62"/>
      <c r="C82" s="65"/>
      <c r="D82" s="60">
        <v>78</v>
      </c>
      <c r="E82" s="60" t="s">
        <v>399</v>
      </c>
      <c r="F82" s="60" t="s">
        <v>400</v>
      </c>
      <c r="G82" s="60" t="s">
        <v>401</v>
      </c>
      <c r="H82" s="60" t="s">
        <v>402</v>
      </c>
      <c r="I82" s="78" t="s">
        <v>403</v>
      </c>
      <c r="J82" s="79">
        <f t="shared" si="1"/>
        <v>6.6</v>
      </c>
      <c r="K82" s="80"/>
      <c r="L82" s="79">
        <v>6.6</v>
      </c>
      <c r="M82" s="80"/>
      <c r="N82" s="88" t="s">
        <v>75</v>
      </c>
      <c r="O82" s="81"/>
      <c r="P82" s="84" t="s">
        <v>76</v>
      </c>
      <c r="Q82" s="71" t="s">
        <v>137</v>
      </c>
      <c r="R82" s="119" t="s">
        <v>138</v>
      </c>
      <c r="S82" s="60" t="s">
        <v>25</v>
      </c>
      <c r="T82" s="116">
        <v>1</v>
      </c>
      <c r="U82" s="117" t="s">
        <v>228</v>
      </c>
      <c r="V82" s="113">
        <v>6.6</v>
      </c>
      <c r="W82" s="114"/>
    </row>
    <row r="83" ht="25.5" spans="1:23">
      <c r="A83" s="62"/>
      <c r="B83" s="62"/>
      <c r="C83" s="65"/>
      <c r="D83" s="60">
        <v>79</v>
      </c>
      <c r="E83" s="60" t="s">
        <v>399</v>
      </c>
      <c r="F83" s="60" t="s">
        <v>404</v>
      </c>
      <c r="G83" s="60" t="s">
        <v>405</v>
      </c>
      <c r="H83" s="60" t="s">
        <v>406</v>
      </c>
      <c r="I83" s="173" t="s">
        <v>407</v>
      </c>
      <c r="J83" s="79">
        <f t="shared" si="1"/>
        <v>11.4</v>
      </c>
      <c r="K83" s="80"/>
      <c r="L83" s="79"/>
      <c r="M83" s="80">
        <v>11.4</v>
      </c>
      <c r="N83" s="81"/>
      <c r="O83" s="102" t="s">
        <v>169</v>
      </c>
      <c r="P83" s="84" t="s">
        <v>170</v>
      </c>
      <c r="Q83" s="119" t="s">
        <v>171</v>
      </c>
      <c r="R83" s="119" t="s">
        <v>172</v>
      </c>
      <c r="S83" s="60" t="s">
        <v>25</v>
      </c>
      <c r="T83" s="116">
        <v>1</v>
      </c>
      <c r="U83" s="118" t="s">
        <v>408</v>
      </c>
      <c r="V83" s="113">
        <v>3.42</v>
      </c>
      <c r="W83" s="114"/>
    </row>
    <row r="84" ht="25.5" spans="1:23">
      <c r="A84" s="58"/>
      <c r="B84" s="58" t="s">
        <v>25</v>
      </c>
      <c r="C84" s="59"/>
      <c r="D84" s="60">
        <v>80</v>
      </c>
      <c r="E84" s="60" t="s">
        <v>399</v>
      </c>
      <c r="F84" s="60" t="s">
        <v>409</v>
      </c>
      <c r="G84" s="60" t="s">
        <v>405</v>
      </c>
      <c r="H84" s="60" t="s">
        <v>410</v>
      </c>
      <c r="I84" s="78" t="s">
        <v>411</v>
      </c>
      <c r="J84" s="79">
        <f t="shared" si="1"/>
        <v>3</v>
      </c>
      <c r="K84" s="80"/>
      <c r="L84" s="79"/>
      <c r="M84" s="80">
        <v>3</v>
      </c>
      <c r="N84" s="81"/>
      <c r="O84" s="102" t="s">
        <v>169</v>
      </c>
      <c r="P84" s="84" t="s">
        <v>170</v>
      </c>
      <c r="Q84" s="119" t="s">
        <v>171</v>
      </c>
      <c r="R84" s="119" t="s">
        <v>172</v>
      </c>
      <c r="S84" s="60" t="s">
        <v>25</v>
      </c>
      <c r="T84" s="116">
        <v>1</v>
      </c>
      <c r="U84" s="117" t="s">
        <v>228</v>
      </c>
      <c r="V84" s="113">
        <v>3</v>
      </c>
      <c r="W84" s="114"/>
    </row>
    <row r="85" ht="25.5" spans="1:23">
      <c r="A85" s="62"/>
      <c r="B85" s="58" t="s">
        <v>25</v>
      </c>
      <c r="C85" s="59"/>
      <c r="D85" s="60">
        <v>81</v>
      </c>
      <c r="E85" s="60" t="s">
        <v>399</v>
      </c>
      <c r="F85" s="60" t="s">
        <v>412</v>
      </c>
      <c r="G85" s="60" t="s">
        <v>401</v>
      </c>
      <c r="H85" s="60" t="s">
        <v>413</v>
      </c>
      <c r="I85" s="78" t="s">
        <v>414</v>
      </c>
      <c r="J85" s="79">
        <f t="shared" si="1"/>
        <v>15</v>
      </c>
      <c r="K85" s="80"/>
      <c r="L85" s="79"/>
      <c r="M85" s="80">
        <v>15</v>
      </c>
      <c r="N85" s="81"/>
      <c r="O85" s="102" t="s">
        <v>169</v>
      </c>
      <c r="P85" s="84" t="s">
        <v>170</v>
      </c>
      <c r="Q85" s="119" t="s">
        <v>171</v>
      </c>
      <c r="R85" s="119" t="s">
        <v>172</v>
      </c>
      <c r="S85" s="60" t="s">
        <v>25</v>
      </c>
      <c r="T85" s="116">
        <v>1</v>
      </c>
      <c r="U85" s="117" t="s">
        <v>228</v>
      </c>
      <c r="V85" s="113">
        <f>J85*30%</f>
        <v>4.5</v>
      </c>
      <c r="W85" s="114"/>
    </row>
    <row r="86" ht="25.5" spans="1:23">
      <c r="A86" s="58"/>
      <c r="B86" s="58" t="s">
        <v>25</v>
      </c>
      <c r="C86" s="59"/>
      <c r="D86" s="60">
        <v>82</v>
      </c>
      <c r="E86" s="60" t="s">
        <v>399</v>
      </c>
      <c r="F86" s="60" t="s">
        <v>415</v>
      </c>
      <c r="G86" s="60" t="s">
        <v>401</v>
      </c>
      <c r="H86" s="60" t="s">
        <v>416</v>
      </c>
      <c r="I86" s="78" t="s">
        <v>417</v>
      </c>
      <c r="J86" s="79">
        <f t="shared" si="1"/>
        <v>9</v>
      </c>
      <c r="K86" s="80"/>
      <c r="L86" s="79"/>
      <c r="M86" s="80">
        <v>9</v>
      </c>
      <c r="N86" s="81"/>
      <c r="O86" s="102" t="s">
        <v>169</v>
      </c>
      <c r="P86" s="84" t="s">
        <v>170</v>
      </c>
      <c r="Q86" s="119" t="s">
        <v>171</v>
      </c>
      <c r="R86" s="119" t="s">
        <v>172</v>
      </c>
      <c r="S86" s="60" t="s">
        <v>25</v>
      </c>
      <c r="T86" s="116">
        <v>1</v>
      </c>
      <c r="U86" s="117" t="s">
        <v>228</v>
      </c>
      <c r="V86" s="113">
        <v>9</v>
      </c>
      <c r="W86" s="114"/>
    </row>
    <row r="87" ht="84" spans="1:23">
      <c r="A87" s="58"/>
      <c r="B87" s="61" t="s">
        <v>36</v>
      </c>
      <c r="C87" s="59"/>
      <c r="D87" s="60">
        <v>83</v>
      </c>
      <c r="E87" s="67" t="s">
        <v>399</v>
      </c>
      <c r="F87" s="68" t="s">
        <v>155</v>
      </c>
      <c r="G87" s="168" t="s">
        <v>418</v>
      </c>
      <c r="H87" s="168" t="s">
        <v>419</v>
      </c>
      <c r="I87" s="68" t="s">
        <v>420</v>
      </c>
      <c r="J87" s="79">
        <f t="shared" si="1"/>
        <v>2.75</v>
      </c>
      <c r="K87" s="99"/>
      <c r="L87" s="100">
        <f>0.28+2.47</f>
        <v>2.75</v>
      </c>
      <c r="M87" s="99"/>
      <c r="N87" s="174" t="s">
        <v>115</v>
      </c>
      <c r="O87" s="101"/>
      <c r="P87" s="101" t="s">
        <v>76</v>
      </c>
      <c r="Q87" s="68" t="s">
        <v>421</v>
      </c>
      <c r="R87" s="130" t="s">
        <v>159</v>
      </c>
      <c r="S87" s="130"/>
      <c r="T87" s="130"/>
      <c r="U87" s="130"/>
      <c r="V87" s="123">
        <v>0</v>
      </c>
      <c r="W87" s="124"/>
    </row>
    <row r="88" ht="72" spans="1:23">
      <c r="A88" s="58"/>
      <c r="B88" s="58"/>
      <c r="C88" s="59"/>
      <c r="D88" s="60">
        <v>84</v>
      </c>
      <c r="E88" s="67" t="s">
        <v>422</v>
      </c>
      <c r="F88" s="68" t="s">
        <v>155</v>
      </c>
      <c r="G88" s="67" t="s">
        <v>423</v>
      </c>
      <c r="H88" s="67" t="s">
        <v>423</v>
      </c>
      <c r="I88" s="68" t="s">
        <v>424</v>
      </c>
      <c r="J88" s="79">
        <f t="shared" si="1"/>
        <v>10.01</v>
      </c>
      <c r="K88" s="99"/>
      <c r="L88" s="100">
        <v>10.01</v>
      </c>
      <c r="M88" s="99"/>
      <c r="N88" s="101"/>
      <c r="O88" s="101"/>
      <c r="P88" s="101" t="s">
        <v>76</v>
      </c>
      <c r="Q88" s="68" t="s">
        <v>158</v>
      </c>
      <c r="R88" s="130" t="s">
        <v>159</v>
      </c>
      <c r="S88" s="130"/>
      <c r="T88" s="130">
        <v>0</v>
      </c>
      <c r="U88" s="130"/>
      <c r="V88" s="123">
        <v>0</v>
      </c>
      <c r="W88" s="124"/>
    </row>
    <row r="89" ht="72" spans="1:23">
      <c r="A89" s="58"/>
      <c r="B89" s="58"/>
      <c r="C89" s="59"/>
      <c r="D89" s="60">
        <v>85</v>
      </c>
      <c r="E89" s="67" t="s">
        <v>425</v>
      </c>
      <c r="F89" s="68" t="s">
        <v>155</v>
      </c>
      <c r="G89" s="67" t="s">
        <v>426</v>
      </c>
      <c r="H89" s="67" t="s">
        <v>426</v>
      </c>
      <c r="I89" s="68" t="s">
        <v>427</v>
      </c>
      <c r="J89" s="79">
        <f t="shared" si="1"/>
        <v>3.33</v>
      </c>
      <c r="K89" s="99"/>
      <c r="L89" s="100">
        <v>3.33</v>
      </c>
      <c r="M89" s="99"/>
      <c r="N89" s="101"/>
      <c r="O89" s="101"/>
      <c r="P89" s="101" t="s">
        <v>76</v>
      </c>
      <c r="Q89" s="68" t="s">
        <v>158</v>
      </c>
      <c r="R89" s="130" t="s">
        <v>159</v>
      </c>
      <c r="S89" s="130"/>
      <c r="T89" s="130"/>
      <c r="U89" s="130"/>
      <c r="V89" s="123"/>
      <c r="W89" s="124"/>
    </row>
    <row r="90" ht="36" spans="1:23">
      <c r="A90" s="58"/>
      <c r="B90" s="62"/>
      <c r="C90" s="65"/>
      <c r="D90" s="60">
        <v>86</v>
      </c>
      <c r="E90" s="60" t="s">
        <v>428</v>
      </c>
      <c r="F90" s="60" t="s">
        <v>429</v>
      </c>
      <c r="G90" s="60" t="s">
        <v>430</v>
      </c>
      <c r="H90" s="60" t="s">
        <v>431</v>
      </c>
      <c r="I90" s="78" t="s">
        <v>432</v>
      </c>
      <c r="J90" s="79">
        <f t="shared" si="1"/>
        <v>15</v>
      </c>
      <c r="K90" s="80">
        <v>15</v>
      </c>
      <c r="L90" s="79"/>
      <c r="M90" s="80"/>
      <c r="N90" s="88" t="s">
        <v>75</v>
      </c>
      <c r="O90" s="81"/>
      <c r="P90" s="84" t="s">
        <v>76</v>
      </c>
      <c r="Q90" s="125" t="s">
        <v>96</v>
      </c>
      <c r="R90" s="119" t="s">
        <v>33</v>
      </c>
      <c r="S90" s="60" t="s">
        <v>25</v>
      </c>
      <c r="T90" s="116">
        <v>1</v>
      </c>
      <c r="U90" s="117" t="s">
        <v>228</v>
      </c>
      <c r="V90" s="113">
        <v>15</v>
      </c>
      <c r="W90" s="114"/>
    </row>
    <row r="91" ht="36" spans="1:23">
      <c r="A91" s="62"/>
      <c r="B91" s="62"/>
      <c r="C91" s="65"/>
      <c r="D91" s="60">
        <v>87</v>
      </c>
      <c r="E91" s="60" t="s">
        <v>428</v>
      </c>
      <c r="F91" s="60" t="s">
        <v>429</v>
      </c>
      <c r="G91" s="60" t="s">
        <v>430</v>
      </c>
      <c r="H91" s="60" t="s">
        <v>433</v>
      </c>
      <c r="I91" s="78" t="s">
        <v>434</v>
      </c>
      <c r="J91" s="79">
        <f t="shared" si="1"/>
        <v>27</v>
      </c>
      <c r="K91" s="80"/>
      <c r="L91" s="79">
        <v>27</v>
      </c>
      <c r="M91" s="80"/>
      <c r="N91" s="88" t="s">
        <v>75</v>
      </c>
      <c r="O91" s="81"/>
      <c r="P91" s="84" t="s">
        <v>76</v>
      </c>
      <c r="Q91" s="71" t="s">
        <v>137</v>
      </c>
      <c r="R91" s="119" t="s">
        <v>138</v>
      </c>
      <c r="S91" s="60" t="s">
        <v>25</v>
      </c>
      <c r="T91" s="116">
        <v>1</v>
      </c>
      <c r="U91" s="118" t="s">
        <v>435</v>
      </c>
      <c r="V91" s="113">
        <v>25</v>
      </c>
      <c r="W91" s="114"/>
    </row>
    <row r="92" ht="36" spans="1:23">
      <c r="A92" s="58" t="s">
        <v>60</v>
      </c>
      <c r="B92" s="58" t="s">
        <v>25</v>
      </c>
      <c r="C92" s="59"/>
      <c r="D92" s="60">
        <v>88</v>
      </c>
      <c r="E92" s="60" t="s">
        <v>428</v>
      </c>
      <c r="F92" s="60" t="s">
        <v>436</v>
      </c>
      <c r="G92" s="60" t="s">
        <v>437</v>
      </c>
      <c r="H92" s="60" t="s">
        <v>438</v>
      </c>
      <c r="I92" s="78" t="s">
        <v>439</v>
      </c>
      <c r="J92" s="79">
        <f t="shared" si="1"/>
        <v>40</v>
      </c>
      <c r="K92" s="80"/>
      <c r="L92" s="87">
        <f>150-110</f>
        <v>40</v>
      </c>
      <c r="M92" s="80"/>
      <c r="N92" s="81"/>
      <c r="O92" s="102" t="s">
        <v>169</v>
      </c>
      <c r="P92" s="84" t="s">
        <v>170</v>
      </c>
      <c r="Q92" s="120" t="s">
        <v>344</v>
      </c>
      <c r="R92" s="120" t="s">
        <v>345</v>
      </c>
      <c r="S92" s="60" t="s">
        <v>25</v>
      </c>
      <c r="T92" s="116">
        <v>0.5</v>
      </c>
      <c r="U92" s="117" t="s">
        <v>42</v>
      </c>
      <c r="V92" s="113">
        <v>30</v>
      </c>
      <c r="W92" s="114"/>
    </row>
    <row r="93" ht="33.75" spans="1:23">
      <c r="A93" s="58" t="s">
        <v>43</v>
      </c>
      <c r="B93" s="58" t="s">
        <v>25</v>
      </c>
      <c r="C93" s="59"/>
      <c r="D93" s="60">
        <v>89</v>
      </c>
      <c r="E93" s="60" t="s">
        <v>428</v>
      </c>
      <c r="F93" s="60" t="s">
        <v>440</v>
      </c>
      <c r="G93" s="60" t="s">
        <v>38</v>
      </c>
      <c r="H93" s="60" t="s">
        <v>441</v>
      </c>
      <c r="I93" s="78" t="s">
        <v>442</v>
      </c>
      <c r="J93" s="79">
        <f t="shared" si="1"/>
        <v>17</v>
      </c>
      <c r="K93" s="80"/>
      <c r="L93" s="79"/>
      <c r="M93" s="80">
        <v>17</v>
      </c>
      <c r="N93" s="81"/>
      <c r="O93" s="102" t="s">
        <v>169</v>
      </c>
      <c r="P93" s="84" t="s">
        <v>170</v>
      </c>
      <c r="Q93" s="119" t="s">
        <v>171</v>
      </c>
      <c r="R93" s="119" t="s">
        <v>172</v>
      </c>
      <c r="S93" s="60" t="s">
        <v>139</v>
      </c>
      <c r="T93" s="116">
        <v>1</v>
      </c>
      <c r="U93" s="118" t="s">
        <v>443</v>
      </c>
      <c r="V93" s="113">
        <v>8</v>
      </c>
      <c r="W93" s="114"/>
    </row>
    <row r="94" ht="36" spans="1:23">
      <c r="A94" s="58" t="s">
        <v>43</v>
      </c>
      <c r="B94" s="58" t="s">
        <v>25</v>
      </c>
      <c r="C94" s="59"/>
      <c r="D94" s="60">
        <v>90</v>
      </c>
      <c r="E94" s="60" t="s">
        <v>428</v>
      </c>
      <c r="F94" s="169" t="s">
        <v>444</v>
      </c>
      <c r="G94" s="60" t="s">
        <v>445</v>
      </c>
      <c r="H94" s="60" t="s">
        <v>445</v>
      </c>
      <c r="I94" s="78" t="s">
        <v>446</v>
      </c>
      <c r="J94" s="79">
        <f t="shared" si="1"/>
        <v>26</v>
      </c>
      <c r="K94" s="80"/>
      <c r="L94" s="79">
        <v>26</v>
      </c>
      <c r="M94" s="80"/>
      <c r="N94" s="83" t="s">
        <v>142</v>
      </c>
      <c r="O94" s="83" t="s">
        <v>67</v>
      </c>
      <c r="P94" s="84" t="s">
        <v>68</v>
      </c>
      <c r="Q94" s="129" t="s">
        <v>447</v>
      </c>
      <c r="R94" s="119" t="s">
        <v>70</v>
      </c>
      <c r="S94" s="60" t="s">
        <v>139</v>
      </c>
      <c r="T94" s="116">
        <v>0.9</v>
      </c>
      <c r="U94" s="117" t="s">
        <v>42</v>
      </c>
      <c r="V94" s="113">
        <v>6</v>
      </c>
      <c r="W94" s="114"/>
    </row>
    <row r="95" ht="72" spans="1:23">
      <c r="A95" s="58"/>
      <c r="B95" s="58"/>
      <c r="C95" s="59"/>
      <c r="D95" s="60">
        <v>91</v>
      </c>
      <c r="E95" s="60" t="s">
        <v>448</v>
      </c>
      <c r="F95" s="60" t="s">
        <v>449</v>
      </c>
      <c r="G95" s="60" t="s">
        <v>450</v>
      </c>
      <c r="H95" s="60" t="s">
        <v>451</v>
      </c>
      <c r="I95" s="91" t="s">
        <v>452</v>
      </c>
      <c r="J95" s="79">
        <f t="shared" si="1"/>
        <v>50</v>
      </c>
      <c r="K95" s="80"/>
      <c r="L95" s="79">
        <v>50</v>
      </c>
      <c r="M95" s="80"/>
      <c r="N95" s="83" t="s">
        <v>142</v>
      </c>
      <c r="O95" s="83" t="s">
        <v>67</v>
      </c>
      <c r="P95" s="84" t="s">
        <v>68</v>
      </c>
      <c r="Q95" s="120" t="s">
        <v>453</v>
      </c>
      <c r="R95" s="120" t="s">
        <v>257</v>
      </c>
      <c r="S95" s="60" t="s">
        <v>25</v>
      </c>
      <c r="T95" s="116">
        <v>0.6</v>
      </c>
      <c r="U95" s="188" t="s">
        <v>454</v>
      </c>
      <c r="V95" s="113">
        <v>28.9</v>
      </c>
      <c r="W95" s="114"/>
    </row>
    <row r="96" ht="156" spans="1:23">
      <c r="A96" s="58"/>
      <c r="B96" s="58"/>
      <c r="C96" s="59"/>
      <c r="D96" s="60">
        <v>92</v>
      </c>
      <c r="E96" s="60" t="s">
        <v>455</v>
      </c>
      <c r="F96" s="60" t="s">
        <v>456</v>
      </c>
      <c r="G96" s="60" t="s">
        <v>455</v>
      </c>
      <c r="H96" s="60" t="s">
        <v>457</v>
      </c>
      <c r="I96" s="60" t="s">
        <v>458</v>
      </c>
      <c r="J96" s="79">
        <f t="shared" si="1"/>
        <v>100</v>
      </c>
      <c r="K96" s="80">
        <v>100</v>
      </c>
      <c r="L96" s="79"/>
      <c r="M96" s="80"/>
      <c r="N96" s="60" t="s">
        <v>459</v>
      </c>
      <c r="O96" s="60" t="s">
        <v>460</v>
      </c>
      <c r="P96" s="60" t="s">
        <v>460</v>
      </c>
      <c r="Q96" s="131"/>
      <c r="R96" s="131"/>
      <c r="S96" s="131"/>
      <c r="T96" s="113"/>
      <c r="U96" s="113"/>
      <c r="V96" s="113"/>
      <c r="W96" s="114"/>
    </row>
    <row r="97" ht="28.5" spans="1:23">
      <c r="A97" s="58"/>
      <c r="B97" s="62"/>
      <c r="C97" s="65"/>
      <c r="D97" s="60">
        <v>93</v>
      </c>
      <c r="E97" s="168" t="s">
        <v>87</v>
      </c>
      <c r="F97" s="168" t="s">
        <v>461</v>
      </c>
      <c r="G97" s="168" t="s">
        <v>64</v>
      </c>
      <c r="H97" s="168" t="s">
        <v>87</v>
      </c>
      <c r="I97" s="175" t="s">
        <v>462</v>
      </c>
      <c r="J97" s="79">
        <f t="shared" si="1"/>
        <v>376.170827</v>
      </c>
      <c r="K97" s="176">
        <v>5.9365</v>
      </c>
      <c r="L97" s="177">
        <f>122.522034+126.911993</f>
        <v>249.434027</v>
      </c>
      <c r="M97" s="176">
        <v>120.8003</v>
      </c>
      <c r="N97" s="178" t="s">
        <v>463</v>
      </c>
      <c r="O97" s="178"/>
      <c r="P97" s="178"/>
      <c r="Q97" s="189" t="s">
        <v>464</v>
      </c>
      <c r="R97" s="131"/>
      <c r="S97" s="131"/>
      <c r="T97" s="113"/>
      <c r="U97" s="113"/>
      <c r="V97" s="113"/>
      <c r="W97" s="114"/>
    </row>
    <row r="98" ht="42.75" spans="1:23">
      <c r="A98" s="62"/>
      <c r="B98" s="62"/>
      <c r="C98" s="65"/>
      <c r="D98" s="60">
        <v>94</v>
      </c>
      <c r="E98" s="168" t="s">
        <v>160</v>
      </c>
      <c r="F98" s="168" t="s">
        <v>465</v>
      </c>
      <c r="G98" s="168" t="s">
        <v>466</v>
      </c>
      <c r="H98" s="168" t="s">
        <v>64</v>
      </c>
      <c r="I98" s="168" t="s">
        <v>87</v>
      </c>
      <c r="J98" s="79">
        <f t="shared" si="1"/>
        <v>24.999966</v>
      </c>
      <c r="K98" s="176"/>
      <c r="L98" s="177">
        <v>24.999966</v>
      </c>
      <c r="M98" s="176"/>
      <c r="N98" s="178" t="s">
        <v>115</v>
      </c>
      <c r="O98" s="178"/>
      <c r="P98" s="178"/>
      <c r="Q98" s="178" t="s">
        <v>467</v>
      </c>
      <c r="R98" s="131"/>
      <c r="S98" s="131"/>
      <c r="T98" s="113"/>
      <c r="U98" s="113"/>
      <c r="V98" s="113"/>
      <c r="W98" s="114"/>
    </row>
    <row r="99" ht="28.5" spans="1:23">
      <c r="A99" s="58" t="s">
        <v>60</v>
      </c>
      <c r="B99" s="58" t="s">
        <v>25</v>
      </c>
      <c r="C99" s="59"/>
      <c r="D99" s="60">
        <v>95</v>
      </c>
      <c r="E99" s="168" t="s">
        <v>286</v>
      </c>
      <c r="F99" s="168" t="s">
        <v>468</v>
      </c>
      <c r="G99" s="168" t="s">
        <v>469</v>
      </c>
      <c r="H99" s="168" t="s">
        <v>288</v>
      </c>
      <c r="I99" s="168" t="s">
        <v>470</v>
      </c>
      <c r="J99" s="79">
        <f t="shared" si="1"/>
        <v>20</v>
      </c>
      <c r="K99" s="176"/>
      <c r="L99" s="177">
        <v>20</v>
      </c>
      <c r="M99" s="176"/>
      <c r="N99" s="178" t="s">
        <v>115</v>
      </c>
      <c r="O99" s="178"/>
      <c r="P99" s="178"/>
      <c r="Q99" s="178" t="s">
        <v>467</v>
      </c>
      <c r="R99" s="131"/>
      <c r="S99" s="131"/>
      <c r="T99" s="113"/>
      <c r="U99" s="113"/>
      <c r="V99" s="113"/>
      <c r="W99" s="114"/>
    </row>
    <row r="100" ht="28.5" spans="1:23">
      <c r="A100" s="58"/>
      <c r="B100" s="58"/>
      <c r="C100" s="59"/>
      <c r="D100" s="60">
        <v>96</v>
      </c>
      <c r="E100" s="168" t="s">
        <v>286</v>
      </c>
      <c r="F100" s="168" t="s">
        <v>471</v>
      </c>
      <c r="G100" s="168" t="s">
        <v>472</v>
      </c>
      <c r="H100" s="168" t="s">
        <v>473</v>
      </c>
      <c r="I100" s="179" t="s">
        <v>474</v>
      </c>
      <c r="J100" s="79">
        <f t="shared" si="1"/>
        <v>16</v>
      </c>
      <c r="K100" s="176"/>
      <c r="L100" s="177">
        <v>16</v>
      </c>
      <c r="M100" s="176"/>
      <c r="N100" s="178" t="s">
        <v>115</v>
      </c>
      <c r="O100" s="178"/>
      <c r="P100" s="178"/>
      <c r="Q100" s="178" t="s">
        <v>467</v>
      </c>
      <c r="R100" s="131"/>
      <c r="S100" s="131"/>
      <c r="T100" s="113"/>
      <c r="U100" s="113"/>
      <c r="V100" s="113"/>
      <c r="W100" s="114"/>
    </row>
    <row r="101" ht="185.25" spans="1:23">
      <c r="A101" s="58"/>
      <c r="B101" s="62"/>
      <c r="C101" s="65"/>
      <c r="D101" s="60">
        <v>97</v>
      </c>
      <c r="E101" s="168" t="s">
        <v>223</v>
      </c>
      <c r="F101" s="168" t="s">
        <v>475</v>
      </c>
      <c r="G101" s="168" t="s">
        <v>476</v>
      </c>
      <c r="H101" s="168" t="s">
        <v>477</v>
      </c>
      <c r="I101" s="179" t="s">
        <v>478</v>
      </c>
      <c r="J101" s="79">
        <f t="shared" si="1"/>
        <v>10</v>
      </c>
      <c r="K101" s="176"/>
      <c r="L101" s="177">
        <v>10</v>
      </c>
      <c r="M101" s="176"/>
      <c r="N101" s="178" t="s">
        <v>115</v>
      </c>
      <c r="O101" s="178"/>
      <c r="P101" s="178"/>
      <c r="Q101" s="178" t="s">
        <v>467</v>
      </c>
      <c r="R101" s="131"/>
      <c r="S101" s="131"/>
      <c r="T101" s="113"/>
      <c r="U101" s="113"/>
      <c r="V101" s="113"/>
      <c r="W101" s="114"/>
    </row>
    <row r="102" ht="285" spans="1:23">
      <c r="A102" s="62"/>
      <c r="B102" s="62"/>
      <c r="C102" s="65"/>
      <c r="D102" s="60">
        <v>98</v>
      </c>
      <c r="E102" s="170" t="s">
        <v>350</v>
      </c>
      <c r="F102" s="170" t="s">
        <v>479</v>
      </c>
      <c r="G102" s="170" t="s">
        <v>380</v>
      </c>
      <c r="H102" s="170" t="s">
        <v>480</v>
      </c>
      <c r="I102" s="170" t="s">
        <v>481</v>
      </c>
      <c r="J102" s="79">
        <f t="shared" si="1"/>
        <v>23.8</v>
      </c>
      <c r="K102" s="176"/>
      <c r="L102" s="177">
        <v>23.8</v>
      </c>
      <c r="M102" s="176"/>
      <c r="N102" s="178" t="s">
        <v>115</v>
      </c>
      <c r="O102" s="178"/>
      <c r="P102" s="178"/>
      <c r="Q102" s="178" t="s">
        <v>467</v>
      </c>
      <c r="R102" s="131"/>
      <c r="S102" s="131"/>
      <c r="T102" s="113"/>
      <c r="U102" s="113"/>
      <c r="V102" s="113"/>
      <c r="W102" s="114"/>
    </row>
    <row r="103" ht="72" spans="1:23">
      <c r="A103" s="58"/>
      <c r="B103" s="58"/>
      <c r="C103" s="59"/>
      <c r="D103" s="60">
        <v>99</v>
      </c>
      <c r="E103" s="60" t="s">
        <v>87</v>
      </c>
      <c r="F103" s="60" t="s">
        <v>482</v>
      </c>
      <c r="G103" s="60" t="s">
        <v>73</v>
      </c>
      <c r="H103" s="60" t="s">
        <v>73</v>
      </c>
      <c r="I103" s="78" t="s">
        <v>483</v>
      </c>
      <c r="J103" s="79">
        <f t="shared" si="1"/>
        <v>102.1997</v>
      </c>
      <c r="K103" s="80"/>
      <c r="L103" s="79"/>
      <c r="M103" s="86">
        <f>71-33.69+64.8897</f>
        <v>102.1997</v>
      </c>
      <c r="N103" s="88" t="s">
        <v>75</v>
      </c>
      <c r="O103" s="81"/>
      <c r="P103" s="84" t="s">
        <v>76</v>
      </c>
      <c r="Q103" s="64" t="s">
        <v>484</v>
      </c>
      <c r="R103" s="120" t="s">
        <v>485</v>
      </c>
      <c r="S103" s="60"/>
      <c r="T103" s="116"/>
      <c r="U103" s="117"/>
      <c r="V103" s="113">
        <f>2+35.5041</f>
        <v>37.5041</v>
      </c>
      <c r="W103" s="114" t="s">
        <v>486</v>
      </c>
    </row>
  </sheetData>
  <autoFilter ref="A5:W103">
    <extLst/>
  </autoFilter>
  <sortState ref="D1:W199">
    <sortCondition ref="D1"/>
  </sortState>
  <mergeCells count="20">
    <mergeCell ref="A1:V1"/>
    <mergeCell ref="J2:M2"/>
    <mergeCell ref="T2:U2"/>
    <mergeCell ref="H4:I4"/>
    <mergeCell ref="A2:A3"/>
    <mergeCell ref="B2:B3"/>
    <mergeCell ref="C2:C3"/>
    <mergeCell ref="D2:D3"/>
    <mergeCell ref="E2:E3"/>
    <mergeCell ref="F2:F3"/>
    <mergeCell ref="G2:G3"/>
    <mergeCell ref="H2:H3"/>
    <mergeCell ref="I2:I3"/>
    <mergeCell ref="N2:N3"/>
    <mergeCell ref="O2:O3"/>
    <mergeCell ref="P2:P3"/>
    <mergeCell ref="Q2:Q3"/>
    <mergeCell ref="R2:R3"/>
    <mergeCell ref="S2:S3"/>
    <mergeCell ref="V2:V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03"/>
  <sheetViews>
    <sheetView tabSelected="1" zoomScale="55" zoomScaleNormal="55" workbookViewId="0">
      <selection activeCell="R12" sqref="R12"/>
    </sheetView>
  </sheetViews>
  <sheetFormatPr defaultColWidth="8.89166666666667" defaultRowHeight="13.5"/>
  <cols>
    <col min="3" max="3" width="25.2333333333333" customWidth="1"/>
    <col min="4" max="4" width="21.9416666666667" customWidth="1"/>
    <col min="5" max="5" width="19.4416666666667" customWidth="1"/>
    <col min="6" max="6" width="58.775" customWidth="1"/>
    <col min="7" max="7" width="15.5583333333333" customWidth="1"/>
    <col min="8" max="8" width="14.1083333333333"/>
    <col min="9" max="9" width="17.4416666666667" customWidth="1"/>
    <col min="10" max="10" width="14.1083333333333"/>
    <col min="12" max="12" width="22.225" style="1" customWidth="1"/>
    <col min="15" max="15" width="11.775"/>
  </cols>
  <sheetData>
    <row r="1" ht="50" customHeight="1" spans="1:16">
      <c r="A1" s="2" t="s">
        <v>487</v>
      </c>
      <c r="B1" s="2"/>
      <c r="C1" s="2"/>
      <c r="D1" s="2"/>
      <c r="E1" s="2"/>
      <c r="F1" s="2"/>
      <c r="G1" s="2"/>
      <c r="H1" s="2"/>
      <c r="I1" s="2"/>
      <c r="J1" s="2"/>
      <c r="K1" s="2"/>
      <c r="L1" s="28"/>
      <c r="M1" s="2"/>
      <c r="N1" s="2"/>
      <c r="O1" s="2"/>
      <c r="P1" s="29"/>
    </row>
    <row r="2" spans="1:16">
      <c r="A2" s="3" t="s">
        <v>4</v>
      </c>
      <c r="B2" s="3" t="s">
        <v>5</v>
      </c>
      <c r="C2" s="3" t="s">
        <v>6</v>
      </c>
      <c r="D2" s="3" t="s">
        <v>7</v>
      </c>
      <c r="E2" s="3" t="s">
        <v>8</v>
      </c>
      <c r="F2" s="3" t="s">
        <v>9</v>
      </c>
      <c r="G2" s="4" t="s">
        <v>10</v>
      </c>
      <c r="H2" s="5"/>
      <c r="I2" s="4"/>
      <c r="J2" s="5"/>
      <c r="K2" s="3" t="s">
        <v>13</v>
      </c>
      <c r="L2" s="3" t="s">
        <v>14</v>
      </c>
      <c r="M2" s="3" t="s">
        <v>15</v>
      </c>
      <c r="N2" s="3" t="s">
        <v>16</v>
      </c>
      <c r="O2" s="3" t="s">
        <v>488</v>
      </c>
      <c r="P2" s="30"/>
    </row>
    <row r="3" ht="24" spans="1:16">
      <c r="A3" s="3"/>
      <c r="B3" s="3"/>
      <c r="C3" s="3"/>
      <c r="D3" s="3"/>
      <c r="E3" s="3"/>
      <c r="F3" s="3"/>
      <c r="G3" s="4" t="s">
        <v>19</v>
      </c>
      <c r="H3" s="5" t="s">
        <v>20</v>
      </c>
      <c r="I3" s="4" t="s">
        <v>21</v>
      </c>
      <c r="J3" s="5" t="s">
        <v>22</v>
      </c>
      <c r="K3" s="3"/>
      <c r="L3" s="3"/>
      <c r="M3" s="3"/>
      <c r="N3" s="3"/>
      <c r="O3" s="3"/>
      <c r="P3" s="30"/>
    </row>
    <row r="4" ht="50" customHeight="1" spans="1:16">
      <c r="A4" s="3"/>
      <c r="B4" s="3"/>
      <c r="C4" s="3"/>
      <c r="D4" s="3"/>
      <c r="E4" s="6" t="s">
        <v>19</v>
      </c>
      <c r="F4" s="7"/>
      <c r="G4" s="4">
        <f t="shared" ref="G4:J4" si="0">SUM(G5:G103)</f>
        <v>6986</v>
      </c>
      <c r="H4" s="4">
        <f t="shared" si="0"/>
        <v>1877</v>
      </c>
      <c r="I4" s="4">
        <f t="shared" si="0"/>
        <v>2449</v>
      </c>
      <c r="J4" s="4">
        <f t="shared" si="0"/>
        <v>2660</v>
      </c>
      <c r="K4" s="3"/>
      <c r="L4" s="3"/>
      <c r="M4" s="3"/>
      <c r="N4" s="3"/>
      <c r="O4" s="3"/>
      <c r="P4" s="30"/>
    </row>
    <row r="5" ht="24" spans="1:16">
      <c r="A5" s="8">
        <v>1</v>
      </c>
      <c r="B5" s="8" t="s">
        <v>26</v>
      </c>
      <c r="C5" s="9" t="s">
        <v>27</v>
      </c>
      <c r="D5" s="8" t="s">
        <v>28</v>
      </c>
      <c r="E5" s="8" t="s">
        <v>29</v>
      </c>
      <c r="F5" s="10" t="s">
        <v>30</v>
      </c>
      <c r="G5" s="11">
        <f t="shared" ref="G5:G68" si="1">SUM(H5:J5)</f>
        <v>20</v>
      </c>
      <c r="H5" s="12"/>
      <c r="I5" s="11">
        <v>20</v>
      </c>
      <c r="J5" s="12"/>
      <c r="K5" s="8" t="s">
        <v>31</v>
      </c>
      <c r="L5" s="8" t="s">
        <v>32</v>
      </c>
      <c r="M5" s="8" t="s">
        <v>33</v>
      </c>
      <c r="N5" s="8" t="s">
        <v>34</v>
      </c>
      <c r="O5" s="31" t="s">
        <v>489</v>
      </c>
      <c r="P5" s="30"/>
    </row>
    <row r="6" ht="24" spans="1:16">
      <c r="A6" s="8">
        <v>2</v>
      </c>
      <c r="B6" s="8" t="s">
        <v>26</v>
      </c>
      <c r="C6" s="9" t="s">
        <v>37</v>
      </c>
      <c r="D6" s="8" t="s">
        <v>38</v>
      </c>
      <c r="E6" s="8" t="s">
        <v>39</v>
      </c>
      <c r="F6" s="10" t="s">
        <v>40</v>
      </c>
      <c r="G6" s="11">
        <f t="shared" si="1"/>
        <v>10</v>
      </c>
      <c r="H6" s="12"/>
      <c r="I6" s="11">
        <v>10</v>
      </c>
      <c r="J6" s="12"/>
      <c r="K6" s="8" t="s">
        <v>31</v>
      </c>
      <c r="L6" s="8" t="s">
        <v>32</v>
      </c>
      <c r="M6" s="8" t="s">
        <v>33</v>
      </c>
      <c r="N6" s="8" t="s">
        <v>41</v>
      </c>
      <c r="O6" s="31" t="s">
        <v>489</v>
      </c>
      <c r="P6" s="30"/>
    </row>
    <row r="7" ht="36" spans="1:16">
      <c r="A7" s="8">
        <v>3</v>
      </c>
      <c r="B7" s="8" t="s">
        <v>26</v>
      </c>
      <c r="C7" s="9" t="s">
        <v>44</v>
      </c>
      <c r="D7" s="8" t="s">
        <v>45</v>
      </c>
      <c r="E7" s="8" t="s">
        <v>46</v>
      </c>
      <c r="F7" s="10" t="s">
        <v>47</v>
      </c>
      <c r="G7" s="11">
        <f t="shared" si="1"/>
        <v>18</v>
      </c>
      <c r="H7" s="12"/>
      <c r="I7" s="11">
        <v>18</v>
      </c>
      <c r="J7" s="12"/>
      <c r="K7" s="8" t="s">
        <v>48</v>
      </c>
      <c r="L7" s="8" t="s">
        <v>49</v>
      </c>
      <c r="M7" s="8" t="s">
        <v>50</v>
      </c>
      <c r="N7" s="8" t="s">
        <v>51</v>
      </c>
      <c r="O7" s="31" t="s">
        <v>490</v>
      </c>
      <c r="P7" s="30"/>
    </row>
    <row r="8" ht="24" spans="1:16">
      <c r="A8" s="8">
        <v>4</v>
      </c>
      <c r="B8" s="8" t="s">
        <v>26</v>
      </c>
      <c r="C8" s="9" t="s">
        <v>52</v>
      </c>
      <c r="D8" s="8" t="s">
        <v>53</v>
      </c>
      <c r="E8" s="8" t="s">
        <v>54</v>
      </c>
      <c r="F8" s="13" t="s">
        <v>491</v>
      </c>
      <c r="G8" s="11">
        <f t="shared" si="1"/>
        <v>3</v>
      </c>
      <c r="H8" s="12"/>
      <c r="I8" s="11">
        <v>3</v>
      </c>
      <c r="J8" s="12"/>
      <c r="K8" s="8" t="s">
        <v>48</v>
      </c>
      <c r="L8" s="8" t="s">
        <v>49</v>
      </c>
      <c r="M8" s="8" t="s">
        <v>50</v>
      </c>
      <c r="N8" s="8" t="s">
        <v>51</v>
      </c>
      <c r="O8" s="31" t="s">
        <v>490</v>
      </c>
      <c r="P8" s="30"/>
    </row>
    <row r="9" ht="24" spans="1:16">
      <c r="A9" s="8">
        <v>5</v>
      </c>
      <c r="B9" s="8" t="s">
        <v>26</v>
      </c>
      <c r="C9" s="9" t="s">
        <v>56</v>
      </c>
      <c r="D9" s="8" t="s">
        <v>57</v>
      </c>
      <c r="E9" s="8" t="s">
        <v>58</v>
      </c>
      <c r="F9" s="10" t="s">
        <v>59</v>
      </c>
      <c r="G9" s="11">
        <f t="shared" si="1"/>
        <v>9</v>
      </c>
      <c r="H9" s="12"/>
      <c r="I9" s="11">
        <v>9</v>
      </c>
      <c r="J9" s="12"/>
      <c r="K9" s="8" t="s">
        <v>48</v>
      </c>
      <c r="L9" s="8" t="s">
        <v>49</v>
      </c>
      <c r="M9" s="8" t="s">
        <v>50</v>
      </c>
      <c r="N9" s="8" t="s">
        <v>51</v>
      </c>
      <c r="O9" s="31" t="s">
        <v>490</v>
      </c>
      <c r="P9" s="30"/>
    </row>
    <row r="10" ht="36" spans="1:16">
      <c r="A10" s="8">
        <v>6</v>
      </c>
      <c r="B10" s="8" t="s">
        <v>61</v>
      </c>
      <c r="C10" s="9" t="s">
        <v>62</v>
      </c>
      <c r="D10" s="8" t="s">
        <v>63</v>
      </c>
      <c r="E10" s="8" t="s">
        <v>64</v>
      </c>
      <c r="F10" s="10" t="s">
        <v>65</v>
      </c>
      <c r="G10" s="11">
        <f t="shared" si="1"/>
        <v>43.46</v>
      </c>
      <c r="H10" s="12">
        <v>37</v>
      </c>
      <c r="I10" s="11">
        <v>6.46</v>
      </c>
      <c r="J10" s="12"/>
      <c r="K10" s="32" t="s">
        <v>68</v>
      </c>
      <c r="L10" s="33" t="s">
        <v>69</v>
      </c>
      <c r="M10" s="32" t="s">
        <v>70</v>
      </c>
      <c r="N10" s="8" t="s">
        <v>71</v>
      </c>
      <c r="O10" s="31" t="s">
        <v>489</v>
      </c>
      <c r="P10" s="30"/>
    </row>
    <row r="11" ht="41" customHeight="1" spans="1:16">
      <c r="A11" s="8">
        <v>7</v>
      </c>
      <c r="B11" s="14" t="s">
        <v>61</v>
      </c>
      <c r="C11" s="15" t="s">
        <v>72</v>
      </c>
      <c r="D11" s="14" t="s">
        <v>73</v>
      </c>
      <c r="E11" s="14" t="s">
        <v>73</v>
      </c>
      <c r="F11" s="13" t="s">
        <v>74</v>
      </c>
      <c r="G11" s="11">
        <f t="shared" si="1"/>
        <v>40</v>
      </c>
      <c r="H11" s="12">
        <v>40</v>
      </c>
      <c r="I11" s="11"/>
      <c r="J11" s="12"/>
      <c r="K11" s="33" t="s">
        <v>76</v>
      </c>
      <c r="L11" s="33" t="s">
        <v>77</v>
      </c>
      <c r="M11" s="33" t="s">
        <v>78</v>
      </c>
      <c r="N11" s="8"/>
      <c r="O11" s="31" t="s">
        <v>490</v>
      </c>
      <c r="P11" s="30"/>
    </row>
    <row r="12" ht="78.75" spans="1:16">
      <c r="A12" s="8">
        <v>8</v>
      </c>
      <c r="B12" s="8" t="s">
        <v>79</v>
      </c>
      <c r="C12" s="9" t="s">
        <v>80</v>
      </c>
      <c r="D12" s="8" t="s">
        <v>63</v>
      </c>
      <c r="E12" s="8" t="s">
        <v>79</v>
      </c>
      <c r="F12" s="10" t="s">
        <v>81</v>
      </c>
      <c r="G12" s="11">
        <f t="shared" si="1"/>
        <v>720</v>
      </c>
      <c r="H12" s="12"/>
      <c r="I12" s="11"/>
      <c r="J12" s="12">
        <v>720</v>
      </c>
      <c r="K12" s="8" t="s">
        <v>83</v>
      </c>
      <c r="L12" s="8" t="s">
        <v>82</v>
      </c>
      <c r="M12" s="8" t="s">
        <v>84</v>
      </c>
      <c r="N12" s="8" t="s">
        <v>85</v>
      </c>
      <c r="O12" s="31" t="s">
        <v>490</v>
      </c>
      <c r="P12" s="30"/>
    </row>
    <row r="13" ht="36" spans="1:16">
      <c r="A13" s="8">
        <v>9</v>
      </c>
      <c r="B13" s="8" t="s">
        <v>87</v>
      </c>
      <c r="C13" s="9" t="s">
        <v>88</v>
      </c>
      <c r="D13" s="8" t="s">
        <v>73</v>
      </c>
      <c r="E13" s="8" t="s">
        <v>73</v>
      </c>
      <c r="F13" s="16" t="s">
        <v>89</v>
      </c>
      <c r="G13" s="11">
        <f t="shared" si="1"/>
        <v>10</v>
      </c>
      <c r="H13" s="12"/>
      <c r="I13" s="11">
        <v>10</v>
      </c>
      <c r="J13" s="12"/>
      <c r="K13" s="32" t="s">
        <v>76</v>
      </c>
      <c r="L13" s="8" t="s">
        <v>90</v>
      </c>
      <c r="M13" s="33" t="s">
        <v>91</v>
      </c>
      <c r="N13" s="8" t="s">
        <v>92</v>
      </c>
      <c r="O13" s="31" t="s">
        <v>490</v>
      </c>
      <c r="P13" s="30"/>
    </row>
    <row r="14" ht="24" spans="1:16">
      <c r="A14" s="8">
        <v>10</v>
      </c>
      <c r="B14" s="8" t="s">
        <v>87</v>
      </c>
      <c r="C14" s="9" t="s">
        <v>93</v>
      </c>
      <c r="D14" s="8" t="s">
        <v>63</v>
      </c>
      <c r="E14" s="8" t="s">
        <v>94</v>
      </c>
      <c r="F14" s="10" t="s">
        <v>95</v>
      </c>
      <c r="G14" s="11">
        <f t="shared" si="1"/>
        <v>360</v>
      </c>
      <c r="H14" s="12"/>
      <c r="I14" s="11">
        <v>360</v>
      </c>
      <c r="J14" s="12"/>
      <c r="K14" s="32" t="s">
        <v>76</v>
      </c>
      <c r="L14" s="8" t="s">
        <v>96</v>
      </c>
      <c r="M14" s="32" t="s">
        <v>33</v>
      </c>
      <c r="N14" s="8" t="s">
        <v>85</v>
      </c>
      <c r="O14" s="31" t="s">
        <v>489</v>
      </c>
      <c r="P14" s="30"/>
    </row>
    <row r="15" ht="24" spans="1:16">
      <c r="A15" s="8">
        <v>11</v>
      </c>
      <c r="B15" s="8" t="s">
        <v>87</v>
      </c>
      <c r="C15" s="9" t="s">
        <v>97</v>
      </c>
      <c r="D15" s="8" t="s">
        <v>63</v>
      </c>
      <c r="E15" s="8" t="s">
        <v>94</v>
      </c>
      <c r="F15" s="10" t="s">
        <v>98</v>
      </c>
      <c r="G15" s="11">
        <f t="shared" si="1"/>
        <v>250</v>
      </c>
      <c r="H15" s="12">
        <v>250</v>
      </c>
      <c r="I15" s="34"/>
      <c r="J15" s="12"/>
      <c r="K15" s="32" t="s">
        <v>76</v>
      </c>
      <c r="L15" s="8" t="s">
        <v>96</v>
      </c>
      <c r="M15" s="32" t="s">
        <v>33</v>
      </c>
      <c r="N15" s="8" t="s">
        <v>92</v>
      </c>
      <c r="O15" s="31" t="s">
        <v>490</v>
      </c>
      <c r="P15" s="30"/>
    </row>
    <row r="16" ht="36" spans="1:16">
      <c r="A16" s="8">
        <v>12</v>
      </c>
      <c r="B16" s="8" t="s">
        <v>87</v>
      </c>
      <c r="C16" s="9" t="s">
        <v>99</v>
      </c>
      <c r="D16" s="8" t="s">
        <v>63</v>
      </c>
      <c r="E16" s="8" t="s">
        <v>94</v>
      </c>
      <c r="F16" s="10" t="s">
        <v>100</v>
      </c>
      <c r="G16" s="11">
        <f t="shared" si="1"/>
        <v>200.210607</v>
      </c>
      <c r="H16" s="12"/>
      <c r="I16" s="11">
        <v>200.210607</v>
      </c>
      <c r="J16" s="12"/>
      <c r="K16" s="32" t="s">
        <v>76</v>
      </c>
      <c r="L16" s="8" t="s">
        <v>90</v>
      </c>
      <c r="M16" s="33" t="s">
        <v>91</v>
      </c>
      <c r="N16" s="8" t="s">
        <v>85</v>
      </c>
      <c r="O16" s="31" t="s">
        <v>489</v>
      </c>
      <c r="P16" s="30"/>
    </row>
    <row r="17" ht="24" spans="1:16">
      <c r="A17" s="8">
        <v>13</v>
      </c>
      <c r="B17" s="8" t="s">
        <v>87</v>
      </c>
      <c r="C17" s="9" t="s">
        <v>101</v>
      </c>
      <c r="D17" s="8" t="s">
        <v>63</v>
      </c>
      <c r="E17" s="8" t="s">
        <v>64</v>
      </c>
      <c r="F17" s="10" t="s">
        <v>102</v>
      </c>
      <c r="G17" s="11">
        <f t="shared" si="1"/>
        <v>11.0635</v>
      </c>
      <c r="H17" s="12">
        <f>17-5.9365</f>
        <v>11.0635</v>
      </c>
      <c r="I17" s="11"/>
      <c r="J17" s="12"/>
      <c r="K17" s="32" t="s">
        <v>76</v>
      </c>
      <c r="L17" s="8" t="s">
        <v>103</v>
      </c>
      <c r="M17" s="32" t="s">
        <v>33</v>
      </c>
      <c r="N17" s="8" t="s">
        <v>51</v>
      </c>
      <c r="O17" s="31" t="s">
        <v>490</v>
      </c>
      <c r="P17" s="30"/>
    </row>
    <row r="18" ht="24" spans="1:16">
      <c r="A18" s="8">
        <v>14</v>
      </c>
      <c r="B18" s="8" t="s">
        <v>87</v>
      </c>
      <c r="C18" s="9" t="s">
        <v>104</v>
      </c>
      <c r="D18" s="8" t="s">
        <v>63</v>
      </c>
      <c r="E18" s="8" t="s">
        <v>105</v>
      </c>
      <c r="F18" s="10" t="s">
        <v>106</v>
      </c>
      <c r="G18" s="11">
        <f t="shared" si="1"/>
        <v>200</v>
      </c>
      <c r="H18" s="12"/>
      <c r="I18" s="11"/>
      <c r="J18" s="12">
        <v>200</v>
      </c>
      <c r="K18" s="8" t="s">
        <v>108</v>
      </c>
      <c r="L18" s="8" t="s">
        <v>107</v>
      </c>
      <c r="M18" s="8" t="s">
        <v>109</v>
      </c>
      <c r="N18" s="8" t="s">
        <v>92</v>
      </c>
      <c r="O18" s="31" t="s">
        <v>489</v>
      </c>
      <c r="P18" s="30"/>
    </row>
    <row r="19" ht="48" spans="1:16">
      <c r="A19" s="8">
        <v>15</v>
      </c>
      <c r="B19" s="8" t="s">
        <v>87</v>
      </c>
      <c r="C19" s="9" t="s">
        <v>110</v>
      </c>
      <c r="D19" s="8" t="s">
        <v>63</v>
      </c>
      <c r="E19" s="8" t="s">
        <v>63</v>
      </c>
      <c r="F19" s="10" t="s">
        <v>111</v>
      </c>
      <c r="G19" s="11">
        <f t="shared" si="1"/>
        <v>29.5694</v>
      </c>
      <c r="H19" s="12"/>
      <c r="I19" s="11">
        <v>29.5694</v>
      </c>
      <c r="J19" s="12"/>
      <c r="K19" s="32" t="s">
        <v>76</v>
      </c>
      <c r="L19" s="8" t="s">
        <v>112</v>
      </c>
      <c r="M19" s="33" t="s">
        <v>91</v>
      </c>
      <c r="N19" s="8" t="s">
        <v>51</v>
      </c>
      <c r="O19" s="31" t="s">
        <v>490</v>
      </c>
      <c r="P19" s="30"/>
    </row>
    <row r="20" ht="36" spans="1:16">
      <c r="A20" s="8">
        <v>16</v>
      </c>
      <c r="B20" s="8" t="s">
        <v>87</v>
      </c>
      <c r="C20" s="9" t="s">
        <v>113</v>
      </c>
      <c r="D20" s="8" t="s">
        <v>114</v>
      </c>
      <c r="E20" s="8" t="s">
        <v>73</v>
      </c>
      <c r="F20" s="17" t="s">
        <v>113</v>
      </c>
      <c r="G20" s="11">
        <f t="shared" si="1"/>
        <v>5.40000000000001</v>
      </c>
      <c r="H20" s="12"/>
      <c r="I20" s="11">
        <f>120.15-114.75</f>
        <v>5.40000000000001</v>
      </c>
      <c r="J20" s="12"/>
      <c r="K20" s="8" t="s">
        <v>116</v>
      </c>
      <c r="L20" s="8" t="s">
        <v>117</v>
      </c>
      <c r="M20" s="8" t="s">
        <v>118</v>
      </c>
      <c r="N20" s="8" t="s">
        <v>51</v>
      </c>
      <c r="O20" s="31" t="s">
        <v>490</v>
      </c>
      <c r="P20" s="30"/>
    </row>
    <row r="21" ht="48" spans="1:16">
      <c r="A21" s="8">
        <v>17</v>
      </c>
      <c r="B21" s="8" t="s">
        <v>87</v>
      </c>
      <c r="C21" s="15" t="s">
        <v>119</v>
      </c>
      <c r="D21" s="8" t="s">
        <v>63</v>
      </c>
      <c r="E21" s="8" t="s">
        <v>64</v>
      </c>
      <c r="F21" s="13" t="s">
        <v>120</v>
      </c>
      <c r="G21" s="11">
        <f t="shared" si="1"/>
        <v>59.8</v>
      </c>
      <c r="H21" s="12"/>
      <c r="I21" s="11">
        <f>133-73.2</f>
        <v>59.8</v>
      </c>
      <c r="J21" s="12"/>
      <c r="K21" s="8" t="s">
        <v>116</v>
      </c>
      <c r="L21" s="8" t="s">
        <v>121</v>
      </c>
      <c r="M21" s="8" t="s">
        <v>78</v>
      </c>
      <c r="N21" s="8"/>
      <c r="O21" s="31" t="s">
        <v>490</v>
      </c>
      <c r="P21" s="30"/>
    </row>
    <row r="22" ht="24" spans="1:16">
      <c r="A22" s="8">
        <v>18</v>
      </c>
      <c r="B22" s="8" t="s">
        <v>122</v>
      </c>
      <c r="C22" s="9" t="s">
        <v>123</v>
      </c>
      <c r="D22" s="8" t="s">
        <v>63</v>
      </c>
      <c r="E22" s="8" t="s">
        <v>122</v>
      </c>
      <c r="F22" s="10" t="s">
        <v>124</v>
      </c>
      <c r="G22" s="11">
        <f t="shared" si="1"/>
        <v>1230</v>
      </c>
      <c r="H22" s="12"/>
      <c r="I22" s="11"/>
      <c r="J22" s="12">
        <v>1230</v>
      </c>
      <c r="K22" s="8" t="s">
        <v>83</v>
      </c>
      <c r="L22" s="8" t="s">
        <v>82</v>
      </c>
      <c r="M22" s="8" t="s">
        <v>84</v>
      </c>
      <c r="N22" s="8" t="s">
        <v>85</v>
      </c>
      <c r="O22" s="31" t="s">
        <v>489</v>
      </c>
      <c r="P22" s="30"/>
    </row>
    <row r="23" ht="24" spans="1:16">
      <c r="A23" s="8">
        <v>19</v>
      </c>
      <c r="B23" s="8" t="s">
        <v>125</v>
      </c>
      <c r="C23" s="9" t="s">
        <v>126</v>
      </c>
      <c r="D23" s="8" t="s">
        <v>28</v>
      </c>
      <c r="E23" s="8" t="s">
        <v>127</v>
      </c>
      <c r="F23" s="10" t="s">
        <v>128</v>
      </c>
      <c r="G23" s="11">
        <f t="shared" si="1"/>
        <v>27</v>
      </c>
      <c r="H23" s="12">
        <v>27</v>
      </c>
      <c r="I23" s="11"/>
      <c r="J23" s="12"/>
      <c r="K23" s="32" t="s">
        <v>76</v>
      </c>
      <c r="L23" s="8" t="s">
        <v>96</v>
      </c>
      <c r="M23" s="32" t="s">
        <v>33</v>
      </c>
      <c r="N23" s="8" t="s">
        <v>25</v>
      </c>
      <c r="O23" s="31" t="s">
        <v>489</v>
      </c>
      <c r="P23" s="30"/>
    </row>
    <row r="24" ht="36" spans="1:16">
      <c r="A24" s="8">
        <v>20</v>
      </c>
      <c r="B24" s="8" t="s">
        <v>125</v>
      </c>
      <c r="C24" s="9" t="s">
        <v>129</v>
      </c>
      <c r="D24" s="8" t="s">
        <v>28</v>
      </c>
      <c r="E24" s="8" t="s">
        <v>29</v>
      </c>
      <c r="F24" s="10" t="s">
        <v>130</v>
      </c>
      <c r="G24" s="11">
        <f t="shared" si="1"/>
        <v>53</v>
      </c>
      <c r="H24" s="12">
        <v>53</v>
      </c>
      <c r="I24" s="11"/>
      <c r="J24" s="12"/>
      <c r="K24" s="32" t="s">
        <v>76</v>
      </c>
      <c r="L24" s="8" t="s">
        <v>131</v>
      </c>
      <c r="M24" s="33" t="s">
        <v>132</v>
      </c>
      <c r="N24" s="8" t="s">
        <v>25</v>
      </c>
      <c r="O24" s="31" t="s">
        <v>490</v>
      </c>
      <c r="P24" s="30"/>
    </row>
    <row r="25" ht="36" spans="1:16">
      <c r="A25" s="8">
        <v>21</v>
      </c>
      <c r="B25" s="8" t="s">
        <v>125</v>
      </c>
      <c r="C25" s="9" t="s">
        <v>134</v>
      </c>
      <c r="D25" s="8" t="s">
        <v>135</v>
      </c>
      <c r="E25" s="8" t="s">
        <v>135</v>
      </c>
      <c r="F25" s="10" t="s">
        <v>136</v>
      </c>
      <c r="G25" s="11">
        <f t="shared" si="1"/>
        <v>23.4</v>
      </c>
      <c r="H25" s="12"/>
      <c r="I25" s="11">
        <v>23.4</v>
      </c>
      <c r="J25" s="12"/>
      <c r="K25" s="32" t="s">
        <v>76</v>
      </c>
      <c r="L25" s="8" t="s">
        <v>137</v>
      </c>
      <c r="M25" s="32" t="s">
        <v>138</v>
      </c>
      <c r="N25" s="8" t="s">
        <v>139</v>
      </c>
      <c r="O25" s="31" t="s">
        <v>489</v>
      </c>
      <c r="P25" s="30"/>
    </row>
    <row r="26" ht="36" spans="1:16">
      <c r="A26" s="8">
        <v>22</v>
      </c>
      <c r="B26" s="8" t="s">
        <v>64</v>
      </c>
      <c r="C26" s="9" t="s">
        <v>140</v>
      </c>
      <c r="D26" s="8" t="s">
        <v>64</v>
      </c>
      <c r="E26" s="9" t="s">
        <v>64</v>
      </c>
      <c r="F26" s="17" t="s">
        <v>141</v>
      </c>
      <c r="G26" s="11">
        <f t="shared" si="1"/>
        <v>387.476</v>
      </c>
      <c r="H26" s="18"/>
      <c r="I26" s="35">
        <v>387.476</v>
      </c>
      <c r="J26" s="18"/>
      <c r="K26" s="33" t="s">
        <v>68</v>
      </c>
      <c r="L26" s="33" t="s">
        <v>143</v>
      </c>
      <c r="M26" s="32" t="s">
        <v>70</v>
      </c>
      <c r="N26" s="8" t="s">
        <v>25</v>
      </c>
      <c r="O26" s="31" t="s">
        <v>489</v>
      </c>
      <c r="P26" s="30"/>
    </row>
    <row r="27" ht="24" spans="1:16">
      <c r="A27" s="8">
        <v>23</v>
      </c>
      <c r="B27" s="9" t="s">
        <v>64</v>
      </c>
      <c r="C27" s="9" t="s">
        <v>145</v>
      </c>
      <c r="D27" s="9" t="s">
        <v>64</v>
      </c>
      <c r="E27" s="9" t="s">
        <v>64</v>
      </c>
      <c r="F27" s="17" t="s">
        <v>146</v>
      </c>
      <c r="G27" s="11">
        <f t="shared" si="1"/>
        <v>75</v>
      </c>
      <c r="H27" s="18"/>
      <c r="I27" s="35">
        <v>75</v>
      </c>
      <c r="J27" s="18"/>
      <c r="K27" s="8" t="s">
        <v>116</v>
      </c>
      <c r="L27" s="8" t="s">
        <v>147</v>
      </c>
      <c r="M27" s="8" t="s">
        <v>148</v>
      </c>
      <c r="N27" s="8" t="s">
        <v>25</v>
      </c>
      <c r="O27" s="31" t="s">
        <v>489</v>
      </c>
      <c r="P27" s="30"/>
    </row>
    <row r="28" ht="24" spans="1:16">
      <c r="A28" s="8">
        <v>24</v>
      </c>
      <c r="B28" s="9" t="s">
        <v>64</v>
      </c>
      <c r="C28" s="9" t="s">
        <v>149</v>
      </c>
      <c r="D28" s="9" t="s">
        <v>150</v>
      </c>
      <c r="E28" s="9" t="s">
        <v>64</v>
      </c>
      <c r="F28" s="10" t="s">
        <v>151</v>
      </c>
      <c r="G28" s="11">
        <f t="shared" si="1"/>
        <v>207.12</v>
      </c>
      <c r="H28" s="19">
        <v>183</v>
      </c>
      <c r="I28" s="35">
        <v>17</v>
      </c>
      <c r="J28" s="18">
        <v>7.12</v>
      </c>
      <c r="K28" s="32" t="s">
        <v>76</v>
      </c>
      <c r="L28" s="8" t="s">
        <v>152</v>
      </c>
      <c r="M28" s="33" t="s">
        <v>153</v>
      </c>
      <c r="N28" s="8" t="s">
        <v>71</v>
      </c>
      <c r="O28" s="31" t="s">
        <v>489</v>
      </c>
      <c r="P28" s="30"/>
    </row>
    <row r="29" ht="72" spans="1:16">
      <c r="A29" s="8">
        <v>25</v>
      </c>
      <c r="B29" s="20" t="s">
        <v>125</v>
      </c>
      <c r="C29" s="21" t="s">
        <v>155</v>
      </c>
      <c r="D29" s="20" t="s">
        <v>156</v>
      </c>
      <c r="E29" s="20" t="s">
        <v>156</v>
      </c>
      <c r="F29" s="21" t="s">
        <v>157</v>
      </c>
      <c r="G29" s="11">
        <f t="shared" si="1"/>
        <v>29.33</v>
      </c>
      <c r="H29" s="22"/>
      <c r="I29" s="36">
        <v>29.33</v>
      </c>
      <c r="J29" s="22"/>
      <c r="K29" s="37" t="s">
        <v>76</v>
      </c>
      <c r="L29" s="21" t="s">
        <v>158</v>
      </c>
      <c r="M29" s="38" t="s">
        <v>159</v>
      </c>
      <c r="N29" s="38"/>
      <c r="O29" s="31" t="s">
        <v>490</v>
      </c>
      <c r="P29" s="30"/>
    </row>
    <row r="30" ht="24" spans="1:16">
      <c r="A30" s="8">
        <v>26</v>
      </c>
      <c r="B30" s="8" t="s">
        <v>160</v>
      </c>
      <c r="C30" s="9" t="s">
        <v>161</v>
      </c>
      <c r="D30" s="8" t="s">
        <v>162</v>
      </c>
      <c r="E30" s="8" t="s">
        <v>163</v>
      </c>
      <c r="F30" s="10" t="s">
        <v>164</v>
      </c>
      <c r="G30" s="11">
        <f t="shared" si="1"/>
        <v>30</v>
      </c>
      <c r="H30" s="12">
        <v>30</v>
      </c>
      <c r="I30" s="11"/>
      <c r="J30" s="12"/>
      <c r="K30" s="32" t="s">
        <v>76</v>
      </c>
      <c r="L30" s="8" t="s">
        <v>96</v>
      </c>
      <c r="M30" s="32" t="s">
        <v>33</v>
      </c>
      <c r="N30" s="8" t="s">
        <v>25</v>
      </c>
      <c r="O30" s="31" t="s">
        <v>489</v>
      </c>
      <c r="P30" s="30"/>
    </row>
    <row r="31" ht="24" spans="1:16">
      <c r="A31" s="8">
        <v>27</v>
      </c>
      <c r="B31" s="8" t="s">
        <v>160</v>
      </c>
      <c r="C31" s="9" t="s">
        <v>166</v>
      </c>
      <c r="D31" s="8" t="s">
        <v>162</v>
      </c>
      <c r="E31" s="8" t="s">
        <v>167</v>
      </c>
      <c r="F31" s="10" t="s">
        <v>168</v>
      </c>
      <c r="G31" s="11">
        <f t="shared" si="1"/>
        <v>80</v>
      </c>
      <c r="H31" s="12"/>
      <c r="I31" s="11"/>
      <c r="J31" s="12">
        <v>80</v>
      </c>
      <c r="K31" s="32" t="s">
        <v>170</v>
      </c>
      <c r="L31" s="33" t="s">
        <v>171</v>
      </c>
      <c r="M31" s="32" t="s">
        <v>172</v>
      </c>
      <c r="N31" s="8" t="s">
        <v>92</v>
      </c>
      <c r="O31" s="31" t="s">
        <v>490</v>
      </c>
      <c r="P31" s="30"/>
    </row>
    <row r="32" ht="24" spans="1:16">
      <c r="A32" s="8">
        <v>28</v>
      </c>
      <c r="B32" s="8" t="s">
        <v>160</v>
      </c>
      <c r="C32" s="9" t="s">
        <v>174</v>
      </c>
      <c r="D32" s="8" t="s">
        <v>175</v>
      </c>
      <c r="E32" s="8" t="s">
        <v>176</v>
      </c>
      <c r="F32" s="10" t="s">
        <v>177</v>
      </c>
      <c r="G32" s="11">
        <f t="shared" si="1"/>
        <v>28.4</v>
      </c>
      <c r="H32" s="12"/>
      <c r="I32" s="11"/>
      <c r="J32" s="12">
        <v>28.4</v>
      </c>
      <c r="K32" s="32" t="s">
        <v>170</v>
      </c>
      <c r="L32" s="33" t="s">
        <v>171</v>
      </c>
      <c r="M32" s="32" t="s">
        <v>172</v>
      </c>
      <c r="N32" s="8" t="s">
        <v>139</v>
      </c>
      <c r="O32" s="31" t="s">
        <v>489</v>
      </c>
      <c r="P32" s="30"/>
    </row>
    <row r="33" ht="72" spans="1:16">
      <c r="A33" s="8">
        <v>29</v>
      </c>
      <c r="B33" s="20" t="s">
        <v>160</v>
      </c>
      <c r="C33" s="21" t="s">
        <v>155</v>
      </c>
      <c r="D33" s="20" t="s">
        <v>179</v>
      </c>
      <c r="E33" s="20" t="s">
        <v>179</v>
      </c>
      <c r="F33" s="21" t="s">
        <v>180</v>
      </c>
      <c r="G33" s="11">
        <f t="shared" si="1"/>
        <v>0.35</v>
      </c>
      <c r="H33" s="22"/>
      <c r="I33" s="36">
        <v>0.35</v>
      </c>
      <c r="J33" s="22"/>
      <c r="K33" s="37" t="s">
        <v>76</v>
      </c>
      <c r="L33" s="21" t="s">
        <v>158</v>
      </c>
      <c r="M33" s="38" t="s">
        <v>159</v>
      </c>
      <c r="N33" s="38"/>
      <c r="O33" s="31" t="s">
        <v>490</v>
      </c>
      <c r="P33" s="30"/>
    </row>
    <row r="34" ht="24" spans="1:16">
      <c r="A34" s="8">
        <v>30</v>
      </c>
      <c r="B34" s="8" t="s">
        <v>182</v>
      </c>
      <c r="C34" s="9" t="s">
        <v>183</v>
      </c>
      <c r="D34" s="8" t="s">
        <v>184</v>
      </c>
      <c r="E34" s="8" t="s">
        <v>185</v>
      </c>
      <c r="F34" s="10" t="s">
        <v>186</v>
      </c>
      <c r="G34" s="11">
        <f t="shared" si="1"/>
        <v>48</v>
      </c>
      <c r="H34" s="12">
        <v>48</v>
      </c>
      <c r="I34" s="11"/>
      <c r="J34" s="12"/>
      <c r="K34" s="32" t="s">
        <v>76</v>
      </c>
      <c r="L34" s="8" t="s">
        <v>96</v>
      </c>
      <c r="M34" s="32" t="s">
        <v>33</v>
      </c>
      <c r="N34" s="8" t="s">
        <v>25</v>
      </c>
      <c r="O34" s="31" t="s">
        <v>489</v>
      </c>
      <c r="P34" s="30"/>
    </row>
    <row r="35" ht="24" spans="1:16">
      <c r="A35" s="8">
        <v>31</v>
      </c>
      <c r="B35" s="8" t="s">
        <v>182</v>
      </c>
      <c r="C35" s="9" t="s">
        <v>188</v>
      </c>
      <c r="D35" s="8" t="s">
        <v>189</v>
      </c>
      <c r="E35" s="8" t="s">
        <v>190</v>
      </c>
      <c r="F35" s="10" t="s">
        <v>191</v>
      </c>
      <c r="G35" s="11">
        <f t="shared" si="1"/>
        <v>7.08</v>
      </c>
      <c r="H35" s="12"/>
      <c r="I35" s="11"/>
      <c r="J35" s="12">
        <v>7.08</v>
      </c>
      <c r="K35" s="32" t="s">
        <v>170</v>
      </c>
      <c r="L35" s="33" t="s">
        <v>171</v>
      </c>
      <c r="M35" s="32" t="s">
        <v>172</v>
      </c>
      <c r="N35" s="8" t="s">
        <v>41</v>
      </c>
      <c r="O35" s="31" t="s">
        <v>489</v>
      </c>
      <c r="P35" s="30"/>
    </row>
    <row r="36" ht="24" spans="1:16">
      <c r="A36" s="8">
        <v>32</v>
      </c>
      <c r="B36" s="8" t="s">
        <v>182</v>
      </c>
      <c r="C36" s="9" t="s">
        <v>192</v>
      </c>
      <c r="D36" s="8" t="s">
        <v>189</v>
      </c>
      <c r="E36" s="8" t="s">
        <v>189</v>
      </c>
      <c r="F36" s="10" t="s">
        <v>193</v>
      </c>
      <c r="G36" s="11">
        <f t="shared" si="1"/>
        <v>19.5</v>
      </c>
      <c r="H36" s="12"/>
      <c r="I36" s="11"/>
      <c r="J36" s="12">
        <v>19.5</v>
      </c>
      <c r="K36" s="32" t="s">
        <v>170</v>
      </c>
      <c r="L36" s="33" t="s">
        <v>171</v>
      </c>
      <c r="M36" s="32" t="s">
        <v>172</v>
      </c>
      <c r="N36" s="8" t="s">
        <v>139</v>
      </c>
      <c r="O36" s="31" t="s">
        <v>489</v>
      </c>
      <c r="P36" s="30"/>
    </row>
    <row r="37" ht="372" spans="1:16">
      <c r="A37" s="8">
        <v>33</v>
      </c>
      <c r="B37" s="8" t="s">
        <v>182</v>
      </c>
      <c r="C37" s="9" t="s">
        <v>194</v>
      </c>
      <c r="D37" s="8" t="s">
        <v>195</v>
      </c>
      <c r="E37" s="8" t="s">
        <v>196</v>
      </c>
      <c r="F37" s="10" t="s">
        <v>197</v>
      </c>
      <c r="G37" s="11">
        <f t="shared" si="1"/>
        <v>44</v>
      </c>
      <c r="H37" s="12"/>
      <c r="I37" s="11">
        <v>44</v>
      </c>
      <c r="J37" s="12"/>
      <c r="K37" s="32" t="s">
        <v>68</v>
      </c>
      <c r="L37" s="33" t="s">
        <v>198</v>
      </c>
      <c r="M37" s="32" t="s">
        <v>70</v>
      </c>
      <c r="N37" s="8" t="s">
        <v>25</v>
      </c>
      <c r="O37" s="31" t="s">
        <v>490</v>
      </c>
      <c r="P37" s="30"/>
    </row>
    <row r="38" ht="72" spans="1:16">
      <c r="A38" s="8">
        <v>34</v>
      </c>
      <c r="B38" s="20" t="s">
        <v>200</v>
      </c>
      <c r="C38" s="21" t="s">
        <v>155</v>
      </c>
      <c r="D38" s="20" t="s">
        <v>201</v>
      </c>
      <c r="E38" s="20" t="s">
        <v>201</v>
      </c>
      <c r="F38" s="21" t="s">
        <v>202</v>
      </c>
      <c r="G38" s="11">
        <f t="shared" si="1"/>
        <v>2.37</v>
      </c>
      <c r="H38" s="22"/>
      <c r="I38" s="36">
        <v>2.37</v>
      </c>
      <c r="J38" s="22"/>
      <c r="K38" s="37" t="s">
        <v>76</v>
      </c>
      <c r="L38" s="21" t="s">
        <v>158</v>
      </c>
      <c r="M38" s="38" t="s">
        <v>159</v>
      </c>
      <c r="N38" s="38"/>
      <c r="O38" s="31" t="s">
        <v>490</v>
      </c>
      <c r="P38" s="30"/>
    </row>
    <row r="39" ht="24" spans="1:16">
      <c r="A39" s="8">
        <v>35</v>
      </c>
      <c r="B39" s="8" t="s">
        <v>204</v>
      </c>
      <c r="C39" s="9" t="s">
        <v>205</v>
      </c>
      <c r="D39" s="8" t="s">
        <v>206</v>
      </c>
      <c r="E39" s="8" t="s">
        <v>207</v>
      </c>
      <c r="F39" s="10" t="s">
        <v>208</v>
      </c>
      <c r="G39" s="11">
        <f t="shared" si="1"/>
        <v>194</v>
      </c>
      <c r="H39" s="12"/>
      <c r="I39" s="11">
        <v>194</v>
      </c>
      <c r="J39" s="12"/>
      <c r="K39" s="8" t="s">
        <v>210</v>
      </c>
      <c r="L39" s="8" t="s">
        <v>209</v>
      </c>
      <c r="M39" s="8" t="s">
        <v>211</v>
      </c>
      <c r="N39" s="8" t="s">
        <v>41</v>
      </c>
      <c r="O39" s="31" t="s">
        <v>489</v>
      </c>
      <c r="P39" s="39"/>
    </row>
    <row r="40" ht="72" spans="1:16">
      <c r="A40" s="8">
        <v>36</v>
      </c>
      <c r="B40" s="20" t="s">
        <v>214</v>
      </c>
      <c r="C40" s="21" t="s">
        <v>155</v>
      </c>
      <c r="D40" s="20" t="s">
        <v>215</v>
      </c>
      <c r="E40" s="20" t="s">
        <v>215</v>
      </c>
      <c r="F40" s="21" t="s">
        <v>216</v>
      </c>
      <c r="G40" s="11">
        <f t="shared" si="1"/>
        <v>20.08</v>
      </c>
      <c r="H40" s="22"/>
      <c r="I40" s="36">
        <v>20.08</v>
      </c>
      <c r="J40" s="22"/>
      <c r="K40" s="37" t="s">
        <v>76</v>
      </c>
      <c r="L40" s="21" t="s">
        <v>158</v>
      </c>
      <c r="M40" s="38" t="s">
        <v>159</v>
      </c>
      <c r="N40" s="38"/>
      <c r="O40" s="31" t="s">
        <v>490</v>
      </c>
      <c r="P40" s="30"/>
    </row>
    <row r="41" ht="84" spans="1:16">
      <c r="A41" s="8">
        <v>37</v>
      </c>
      <c r="B41" s="8" t="s">
        <v>217</v>
      </c>
      <c r="C41" s="9" t="s">
        <v>218</v>
      </c>
      <c r="D41" s="8" t="s">
        <v>219</v>
      </c>
      <c r="E41" s="23" t="s">
        <v>220</v>
      </c>
      <c r="F41" s="17" t="s">
        <v>221</v>
      </c>
      <c r="G41" s="11">
        <f t="shared" si="1"/>
        <v>110</v>
      </c>
      <c r="H41" s="12">
        <v>110</v>
      </c>
      <c r="I41" s="11"/>
      <c r="J41" s="12"/>
      <c r="K41" s="8" t="s">
        <v>76</v>
      </c>
      <c r="L41" s="8" t="s">
        <v>222</v>
      </c>
      <c r="M41" s="8" t="s">
        <v>118</v>
      </c>
      <c r="N41" s="8" t="s">
        <v>25</v>
      </c>
      <c r="O41" s="31" t="s">
        <v>490</v>
      </c>
      <c r="P41" s="30"/>
    </row>
    <row r="42" ht="24" spans="1:16">
      <c r="A42" s="8">
        <v>38</v>
      </c>
      <c r="B42" s="8" t="s">
        <v>223</v>
      </c>
      <c r="C42" s="9" t="s">
        <v>224</v>
      </c>
      <c r="D42" s="8" t="s">
        <v>225</v>
      </c>
      <c r="E42" s="8" t="s">
        <v>226</v>
      </c>
      <c r="F42" s="10" t="s">
        <v>227</v>
      </c>
      <c r="G42" s="11">
        <f t="shared" si="1"/>
        <v>24</v>
      </c>
      <c r="H42" s="12">
        <v>24</v>
      </c>
      <c r="I42" s="11"/>
      <c r="J42" s="12"/>
      <c r="K42" s="32" t="s">
        <v>76</v>
      </c>
      <c r="L42" s="8" t="s">
        <v>96</v>
      </c>
      <c r="M42" s="32" t="s">
        <v>33</v>
      </c>
      <c r="N42" s="8" t="s">
        <v>25</v>
      </c>
      <c r="O42" s="31" t="s">
        <v>489</v>
      </c>
      <c r="P42" s="30"/>
    </row>
    <row r="43" ht="24" spans="1:16">
      <c r="A43" s="8">
        <v>39</v>
      </c>
      <c r="B43" s="8" t="s">
        <v>223</v>
      </c>
      <c r="C43" s="9" t="s">
        <v>229</v>
      </c>
      <c r="D43" s="8" t="s">
        <v>225</v>
      </c>
      <c r="E43" s="8" t="s">
        <v>230</v>
      </c>
      <c r="F43" s="10" t="s">
        <v>231</v>
      </c>
      <c r="G43" s="11">
        <f t="shared" si="1"/>
        <v>90</v>
      </c>
      <c r="H43" s="12">
        <v>90</v>
      </c>
      <c r="I43" s="11"/>
      <c r="J43" s="12"/>
      <c r="K43" s="32" t="s">
        <v>76</v>
      </c>
      <c r="L43" s="8" t="s">
        <v>96</v>
      </c>
      <c r="M43" s="32" t="s">
        <v>33</v>
      </c>
      <c r="N43" s="8" t="s">
        <v>25</v>
      </c>
      <c r="O43" s="31" t="s">
        <v>489</v>
      </c>
      <c r="P43" s="30"/>
    </row>
    <row r="44" ht="24" spans="1:16">
      <c r="A44" s="8">
        <v>40</v>
      </c>
      <c r="B44" s="8" t="s">
        <v>223</v>
      </c>
      <c r="C44" s="9" t="s">
        <v>232</v>
      </c>
      <c r="D44" s="8" t="s">
        <v>225</v>
      </c>
      <c r="E44" s="8" t="s">
        <v>233</v>
      </c>
      <c r="F44" s="10" t="s">
        <v>234</v>
      </c>
      <c r="G44" s="11">
        <f t="shared" si="1"/>
        <v>17.5</v>
      </c>
      <c r="H44" s="12"/>
      <c r="I44" s="40"/>
      <c r="J44" s="41">
        <v>17.5</v>
      </c>
      <c r="K44" s="32" t="s">
        <v>170</v>
      </c>
      <c r="L44" s="33" t="s">
        <v>171</v>
      </c>
      <c r="M44" s="32" t="s">
        <v>172</v>
      </c>
      <c r="N44" s="8" t="s">
        <v>25</v>
      </c>
      <c r="O44" s="31" t="s">
        <v>490</v>
      </c>
      <c r="P44" s="30"/>
    </row>
    <row r="45" ht="60" spans="1:16">
      <c r="A45" s="8">
        <v>41</v>
      </c>
      <c r="B45" s="8" t="s">
        <v>223</v>
      </c>
      <c r="C45" s="9" t="s">
        <v>236</v>
      </c>
      <c r="D45" s="8" t="s">
        <v>225</v>
      </c>
      <c r="E45" s="8" t="s">
        <v>237</v>
      </c>
      <c r="F45" s="10" t="s">
        <v>238</v>
      </c>
      <c r="G45" s="11">
        <f t="shared" si="1"/>
        <v>24</v>
      </c>
      <c r="H45" s="12"/>
      <c r="I45" s="11"/>
      <c r="J45" s="12">
        <v>24</v>
      </c>
      <c r="K45" s="32" t="s">
        <v>170</v>
      </c>
      <c r="L45" s="8" t="s">
        <v>239</v>
      </c>
      <c r="M45" s="32" t="s">
        <v>172</v>
      </c>
      <c r="N45" s="8" t="s">
        <v>139</v>
      </c>
      <c r="O45" s="31" t="s">
        <v>489</v>
      </c>
      <c r="P45" s="30"/>
    </row>
    <row r="46" ht="24" spans="1:16">
      <c r="A46" s="8">
        <v>42</v>
      </c>
      <c r="B46" s="8" t="s">
        <v>223</v>
      </c>
      <c r="C46" s="9" t="s">
        <v>241</v>
      </c>
      <c r="D46" s="8" t="s">
        <v>242</v>
      </c>
      <c r="E46" s="8" t="s">
        <v>243</v>
      </c>
      <c r="F46" s="10" t="s">
        <v>244</v>
      </c>
      <c r="G46" s="11">
        <f t="shared" si="1"/>
        <v>81</v>
      </c>
      <c r="H46" s="12">
        <v>81</v>
      </c>
      <c r="I46" s="11"/>
      <c r="J46" s="12"/>
      <c r="K46" s="32" t="s">
        <v>76</v>
      </c>
      <c r="L46" s="8" t="s">
        <v>96</v>
      </c>
      <c r="M46" s="32" t="s">
        <v>33</v>
      </c>
      <c r="N46" s="8" t="s">
        <v>25</v>
      </c>
      <c r="O46" s="31" t="s">
        <v>489</v>
      </c>
      <c r="P46" s="30"/>
    </row>
    <row r="47" ht="36" spans="1:16">
      <c r="A47" s="8">
        <v>43</v>
      </c>
      <c r="B47" s="8" t="s">
        <v>223</v>
      </c>
      <c r="C47" s="9" t="s">
        <v>245</v>
      </c>
      <c r="D47" s="8" t="s">
        <v>246</v>
      </c>
      <c r="E47" s="8" t="s">
        <v>246</v>
      </c>
      <c r="F47" s="10" t="s">
        <v>247</v>
      </c>
      <c r="G47" s="11">
        <f t="shared" si="1"/>
        <v>13</v>
      </c>
      <c r="H47" s="12"/>
      <c r="I47" s="11">
        <v>13</v>
      </c>
      <c r="J47" s="12"/>
      <c r="K47" s="32" t="s">
        <v>76</v>
      </c>
      <c r="L47" s="8" t="s">
        <v>137</v>
      </c>
      <c r="M47" s="32" t="s">
        <v>138</v>
      </c>
      <c r="N47" s="8" t="s">
        <v>139</v>
      </c>
      <c r="O47" s="31" t="s">
        <v>489</v>
      </c>
      <c r="P47" s="30"/>
    </row>
    <row r="48" ht="108" spans="1:16">
      <c r="A48" s="8">
        <v>44</v>
      </c>
      <c r="B48" s="8" t="s">
        <v>223</v>
      </c>
      <c r="C48" s="9" t="s">
        <v>249</v>
      </c>
      <c r="D48" s="8" t="s">
        <v>246</v>
      </c>
      <c r="E48" s="8" t="s">
        <v>246</v>
      </c>
      <c r="F48" s="10" t="s">
        <v>250</v>
      </c>
      <c r="G48" s="11">
        <f t="shared" si="1"/>
        <v>26</v>
      </c>
      <c r="H48" s="12"/>
      <c r="I48" s="11"/>
      <c r="J48" s="12">
        <v>26</v>
      </c>
      <c r="K48" s="32" t="s">
        <v>170</v>
      </c>
      <c r="L48" s="8" t="s">
        <v>251</v>
      </c>
      <c r="M48" s="32" t="s">
        <v>172</v>
      </c>
      <c r="N48" s="8" t="s">
        <v>139</v>
      </c>
      <c r="O48" s="31" t="s">
        <v>490</v>
      </c>
      <c r="P48" s="30"/>
    </row>
    <row r="49" ht="108" spans="1:16">
      <c r="A49" s="8">
        <v>45</v>
      </c>
      <c r="B49" s="8" t="s">
        <v>223</v>
      </c>
      <c r="C49" s="9" t="s">
        <v>253</v>
      </c>
      <c r="D49" s="8" t="s">
        <v>246</v>
      </c>
      <c r="E49" s="8" t="s">
        <v>254</v>
      </c>
      <c r="F49" s="10" t="s">
        <v>255</v>
      </c>
      <c r="G49" s="11">
        <f t="shared" si="1"/>
        <v>14</v>
      </c>
      <c r="H49" s="12"/>
      <c r="I49" s="11">
        <v>14</v>
      </c>
      <c r="J49" s="12"/>
      <c r="K49" s="32" t="s">
        <v>68</v>
      </c>
      <c r="L49" s="33" t="s">
        <v>256</v>
      </c>
      <c r="M49" s="33" t="s">
        <v>257</v>
      </c>
      <c r="N49" s="8" t="s">
        <v>25</v>
      </c>
      <c r="O49" s="31" t="s">
        <v>489</v>
      </c>
      <c r="P49" s="30"/>
    </row>
    <row r="50" ht="60" spans="1:16">
      <c r="A50" s="8">
        <v>46</v>
      </c>
      <c r="B50" s="8" t="s">
        <v>223</v>
      </c>
      <c r="C50" s="9" t="s">
        <v>259</v>
      </c>
      <c r="D50" s="8" t="s">
        <v>246</v>
      </c>
      <c r="E50" s="8" t="s">
        <v>260</v>
      </c>
      <c r="F50" s="10" t="s">
        <v>261</v>
      </c>
      <c r="G50" s="11">
        <f t="shared" si="1"/>
        <v>10.14</v>
      </c>
      <c r="H50" s="12"/>
      <c r="I50" s="11">
        <v>10.14</v>
      </c>
      <c r="J50" s="12"/>
      <c r="K50" s="32" t="s">
        <v>68</v>
      </c>
      <c r="L50" s="33" t="s">
        <v>262</v>
      </c>
      <c r="M50" s="32" t="s">
        <v>70</v>
      </c>
      <c r="N50" s="8" t="s">
        <v>139</v>
      </c>
      <c r="O50" s="31" t="s">
        <v>489</v>
      </c>
      <c r="P50" s="30"/>
    </row>
    <row r="51" ht="36" spans="1:16">
      <c r="A51" s="8">
        <v>47</v>
      </c>
      <c r="B51" s="8" t="s">
        <v>264</v>
      </c>
      <c r="C51" s="9" t="s">
        <v>265</v>
      </c>
      <c r="D51" s="8" t="s">
        <v>266</v>
      </c>
      <c r="E51" s="8" t="s">
        <v>267</v>
      </c>
      <c r="F51" s="10" t="s">
        <v>268</v>
      </c>
      <c r="G51" s="11">
        <f t="shared" si="1"/>
        <v>7</v>
      </c>
      <c r="H51" s="12">
        <v>7</v>
      </c>
      <c r="I51" s="11"/>
      <c r="J51" s="12"/>
      <c r="K51" s="32" t="s">
        <v>76</v>
      </c>
      <c r="L51" s="8" t="s">
        <v>96</v>
      </c>
      <c r="M51" s="32" t="s">
        <v>33</v>
      </c>
      <c r="N51" s="8" t="s">
        <v>25</v>
      </c>
      <c r="O51" s="31" t="s">
        <v>489</v>
      </c>
      <c r="P51" s="30"/>
    </row>
    <row r="52" ht="108" spans="1:16">
      <c r="A52" s="8">
        <v>48</v>
      </c>
      <c r="B52" s="8" t="s">
        <v>264</v>
      </c>
      <c r="C52" s="15" t="s">
        <v>270</v>
      </c>
      <c r="D52" s="8" t="s">
        <v>266</v>
      </c>
      <c r="E52" s="24" t="s">
        <v>271</v>
      </c>
      <c r="F52" s="25" t="s">
        <v>272</v>
      </c>
      <c r="G52" s="11">
        <f t="shared" si="1"/>
        <v>80</v>
      </c>
      <c r="H52" s="12">
        <v>80</v>
      </c>
      <c r="I52" s="11"/>
      <c r="J52" s="12"/>
      <c r="K52" s="32" t="s">
        <v>76</v>
      </c>
      <c r="L52" s="8" t="s">
        <v>273</v>
      </c>
      <c r="M52" s="33" t="s">
        <v>91</v>
      </c>
      <c r="N52" s="8" t="s">
        <v>25</v>
      </c>
      <c r="O52" s="31" t="s">
        <v>490</v>
      </c>
      <c r="P52" s="30"/>
    </row>
    <row r="53" ht="78.75" spans="1:16">
      <c r="A53" s="8">
        <v>49</v>
      </c>
      <c r="B53" s="8" t="s">
        <v>264</v>
      </c>
      <c r="C53" s="26" t="s">
        <v>275</v>
      </c>
      <c r="D53" s="27" t="s">
        <v>266</v>
      </c>
      <c r="E53" s="27" t="s">
        <v>267</v>
      </c>
      <c r="F53" s="25" t="s">
        <v>276</v>
      </c>
      <c r="G53" s="11">
        <f t="shared" si="1"/>
        <v>38</v>
      </c>
      <c r="H53" s="12">
        <v>38</v>
      </c>
      <c r="I53" s="11"/>
      <c r="J53" s="12"/>
      <c r="K53" s="32" t="s">
        <v>76</v>
      </c>
      <c r="L53" s="8" t="s">
        <v>96</v>
      </c>
      <c r="M53" s="32" t="s">
        <v>33</v>
      </c>
      <c r="N53" s="8" t="s">
        <v>25</v>
      </c>
      <c r="O53" s="31" t="s">
        <v>490</v>
      </c>
      <c r="P53" s="30"/>
    </row>
    <row r="54" ht="56.25" spans="1:16">
      <c r="A54" s="8">
        <v>50</v>
      </c>
      <c r="B54" s="8" t="s">
        <v>264</v>
      </c>
      <c r="C54" s="9" t="s">
        <v>278</v>
      </c>
      <c r="D54" s="8" t="s">
        <v>266</v>
      </c>
      <c r="E54" s="8" t="s">
        <v>279</v>
      </c>
      <c r="F54" s="10" t="s">
        <v>280</v>
      </c>
      <c r="G54" s="11">
        <f t="shared" si="1"/>
        <v>135</v>
      </c>
      <c r="H54" s="12"/>
      <c r="I54" s="11">
        <v>135</v>
      </c>
      <c r="J54" s="12"/>
      <c r="K54" s="8" t="s">
        <v>210</v>
      </c>
      <c r="L54" s="8" t="s">
        <v>209</v>
      </c>
      <c r="M54" s="8" t="s">
        <v>211</v>
      </c>
      <c r="N54" s="8" t="s">
        <v>41</v>
      </c>
      <c r="O54" s="31" t="s">
        <v>490</v>
      </c>
      <c r="P54" s="30"/>
    </row>
    <row r="55" ht="72" spans="1:16">
      <c r="A55" s="8">
        <v>51</v>
      </c>
      <c r="B55" s="20" t="s">
        <v>264</v>
      </c>
      <c r="C55" s="21" t="s">
        <v>155</v>
      </c>
      <c r="D55" s="20" t="s">
        <v>282</v>
      </c>
      <c r="E55" s="20" t="s">
        <v>282</v>
      </c>
      <c r="F55" s="21" t="s">
        <v>283</v>
      </c>
      <c r="G55" s="11">
        <f t="shared" si="1"/>
        <v>45.45</v>
      </c>
      <c r="H55" s="22"/>
      <c r="I55" s="36">
        <v>45.45</v>
      </c>
      <c r="J55" s="22"/>
      <c r="K55" s="37"/>
      <c r="L55" s="21" t="s">
        <v>284</v>
      </c>
      <c r="M55" s="38" t="s">
        <v>159</v>
      </c>
      <c r="N55" s="38"/>
      <c r="O55" s="31" t="s">
        <v>490</v>
      </c>
      <c r="P55" s="30"/>
    </row>
    <row r="56" ht="36" spans="1:16">
      <c r="A56" s="8">
        <v>52</v>
      </c>
      <c r="B56" s="8" t="s">
        <v>286</v>
      </c>
      <c r="C56" s="9" t="s">
        <v>287</v>
      </c>
      <c r="D56" s="8" t="s">
        <v>288</v>
      </c>
      <c r="E56" s="8" t="s">
        <v>289</v>
      </c>
      <c r="F56" s="10" t="s">
        <v>290</v>
      </c>
      <c r="G56" s="11">
        <f t="shared" si="1"/>
        <v>45</v>
      </c>
      <c r="H56" s="12">
        <v>45</v>
      </c>
      <c r="I56" s="11"/>
      <c r="J56" s="12"/>
      <c r="K56" s="32" t="s">
        <v>76</v>
      </c>
      <c r="L56" s="8" t="s">
        <v>96</v>
      </c>
      <c r="M56" s="32" t="s">
        <v>33</v>
      </c>
      <c r="N56" s="8" t="s">
        <v>25</v>
      </c>
      <c r="O56" s="31" t="s">
        <v>489</v>
      </c>
      <c r="P56" s="30"/>
    </row>
    <row r="57" ht="24" spans="1:16">
      <c r="A57" s="8">
        <v>53</v>
      </c>
      <c r="B57" s="8" t="s">
        <v>286</v>
      </c>
      <c r="C57" s="9" t="s">
        <v>292</v>
      </c>
      <c r="D57" s="8" t="s">
        <v>288</v>
      </c>
      <c r="E57" s="8" t="s">
        <v>293</v>
      </c>
      <c r="F57" s="10" t="s">
        <v>294</v>
      </c>
      <c r="G57" s="11">
        <f t="shared" si="1"/>
        <v>6</v>
      </c>
      <c r="H57" s="12">
        <v>6</v>
      </c>
      <c r="I57" s="11"/>
      <c r="J57" s="12"/>
      <c r="K57" s="32" t="s">
        <v>76</v>
      </c>
      <c r="L57" s="8" t="s">
        <v>96</v>
      </c>
      <c r="M57" s="32" t="s">
        <v>33</v>
      </c>
      <c r="N57" s="8" t="s">
        <v>25</v>
      </c>
      <c r="O57" s="31" t="s">
        <v>489</v>
      </c>
      <c r="P57" s="30"/>
    </row>
    <row r="58" ht="72" spans="1:16">
      <c r="A58" s="8">
        <v>54</v>
      </c>
      <c r="B58" s="20" t="s">
        <v>286</v>
      </c>
      <c r="C58" s="21" t="s">
        <v>155</v>
      </c>
      <c r="D58" s="20" t="s">
        <v>296</v>
      </c>
      <c r="E58" s="20" t="s">
        <v>296</v>
      </c>
      <c r="F58" s="21" t="s">
        <v>297</v>
      </c>
      <c r="G58" s="11">
        <f t="shared" si="1"/>
        <v>25.44</v>
      </c>
      <c r="H58" s="22">
        <v>22</v>
      </c>
      <c r="I58" s="36">
        <v>3.44</v>
      </c>
      <c r="J58" s="22"/>
      <c r="K58" s="37" t="s">
        <v>76</v>
      </c>
      <c r="L58" s="21" t="s">
        <v>158</v>
      </c>
      <c r="M58" s="38" t="s">
        <v>159</v>
      </c>
      <c r="N58" s="38"/>
      <c r="O58" s="31" t="s">
        <v>490</v>
      </c>
      <c r="P58" s="30"/>
    </row>
    <row r="59" ht="48" spans="1:16">
      <c r="A59" s="8">
        <v>55</v>
      </c>
      <c r="B59" s="8" t="s">
        <v>298</v>
      </c>
      <c r="C59" s="9" t="s">
        <v>299</v>
      </c>
      <c r="D59" s="8" t="s">
        <v>300</v>
      </c>
      <c r="E59" s="8" t="s">
        <v>301</v>
      </c>
      <c r="F59" s="10" t="s">
        <v>302</v>
      </c>
      <c r="G59" s="11">
        <f t="shared" si="1"/>
        <v>100</v>
      </c>
      <c r="H59" s="12">
        <v>100</v>
      </c>
      <c r="I59" s="11"/>
      <c r="J59" s="12"/>
      <c r="K59" s="32" t="s">
        <v>76</v>
      </c>
      <c r="L59" s="8" t="s">
        <v>303</v>
      </c>
      <c r="M59" s="33" t="s">
        <v>91</v>
      </c>
      <c r="N59" s="8" t="s">
        <v>34</v>
      </c>
      <c r="O59" s="31" t="s">
        <v>490</v>
      </c>
      <c r="P59" s="30"/>
    </row>
    <row r="60" ht="24" spans="1:16">
      <c r="A60" s="8">
        <v>56</v>
      </c>
      <c r="B60" s="8" t="s">
        <v>298</v>
      </c>
      <c r="C60" s="9" t="s">
        <v>305</v>
      </c>
      <c r="D60" s="8" t="s">
        <v>306</v>
      </c>
      <c r="E60" s="8" t="s">
        <v>307</v>
      </c>
      <c r="F60" s="10" t="s">
        <v>308</v>
      </c>
      <c r="G60" s="11">
        <f t="shared" si="1"/>
        <v>98</v>
      </c>
      <c r="H60" s="12">
        <v>98</v>
      </c>
      <c r="I60" s="11"/>
      <c r="J60" s="12"/>
      <c r="K60" s="32" t="s">
        <v>76</v>
      </c>
      <c r="L60" s="8" t="s">
        <v>96</v>
      </c>
      <c r="M60" s="32" t="s">
        <v>33</v>
      </c>
      <c r="N60" s="8" t="s">
        <v>34</v>
      </c>
      <c r="O60" s="31" t="s">
        <v>489</v>
      </c>
      <c r="P60" s="30"/>
    </row>
    <row r="61" ht="33.75" spans="1:16">
      <c r="A61" s="8">
        <v>57</v>
      </c>
      <c r="B61" s="8" t="s">
        <v>298</v>
      </c>
      <c r="C61" s="9" t="s">
        <v>310</v>
      </c>
      <c r="D61" s="8" t="s">
        <v>311</v>
      </c>
      <c r="E61" s="8" t="s">
        <v>312</v>
      </c>
      <c r="F61" s="10" t="s">
        <v>313</v>
      </c>
      <c r="G61" s="11">
        <f t="shared" si="1"/>
        <v>55</v>
      </c>
      <c r="H61" s="12">
        <v>55</v>
      </c>
      <c r="I61" s="11"/>
      <c r="J61" s="12"/>
      <c r="K61" s="32" t="s">
        <v>76</v>
      </c>
      <c r="L61" s="8" t="s">
        <v>96</v>
      </c>
      <c r="M61" s="32" t="s">
        <v>33</v>
      </c>
      <c r="N61" s="8" t="s">
        <v>25</v>
      </c>
      <c r="O61" s="31" t="s">
        <v>489</v>
      </c>
      <c r="P61" s="30"/>
    </row>
    <row r="62" ht="36" spans="1:16">
      <c r="A62" s="8">
        <v>58</v>
      </c>
      <c r="B62" s="8" t="s">
        <v>298</v>
      </c>
      <c r="C62" s="9" t="s">
        <v>314</v>
      </c>
      <c r="D62" s="8" t="s">
        <v>315</v>
      </c>
      <c r="E62" s="8" t="s">
        <v>315</v>
      </c>
      <c r="F62" s="10" t="s">
        <v>316</v>
      </c>
      <c r="G62" s="11">
        <f t="shared" si="1"/>
        <v>39</v>
      </c>
      <c r="H62" s="12"/>
      <c r="I62" s="11">
        <v>39</v>
      </c>
      <c r="J62" s="12"/>
      <c r="K62" s="32" t="s">
        <v>68</v>
      </c>
      <c r="L62" s="33" t="s">
        <v>317</v>
      </c>
      <c r="M62" s="32" t="s">
        <v>70</v>
      </c>
      <c r="N62" s="8" t="s">
        <v>139</v>
      </c>
      <c r="O62" s="31" t="s">
        <v>489</v>
      </c>
      <c r="P62" s="30"/>
    </row>
    <row r="63" ht="72" spans="1:16">
      <c r="A63" s="8">
        <v>59</v>
      </c>
      <c r="B63" s="20" t="s">
        <v>298</v>
      </c>
      <c r="C63" s="21" t="s">
        <v>155</v>
      </c>
      <c r="D63" s="20" t="s">
        <v>319</v>
      </c>
      <c r="E63" s="20" t="s">
        <v>319</v>
      </c>
      <c r="F63" s="21" t="s">
        <v>320</v>
      </c>
      <c r="G63" s="11">
        <f t="shared" si="1"/>
        <v>16.28</v>
      </c>
      <c r="H63" s="22"/>
      <c r="I63" s="36">
        <v>16.28</v>
      </c>
      <c r="J63" s="22"/>
      <c r="K63" s="37" t="s">
        <v>321</v>
      </c>
      <c r="L63" s="21" t="s">
        <v>322</v>
      </c>
      <c r="M63" s="38" t="s">
        <v>159</v>
      </c>
      <c r="N63" s="38"/>
      <c r="O63" s="31" t="s">
        <v>490</v>
      </c>
      <c r="P63" s="30"/>
    </row>
    <row r="64" ht="24" spans="1:16">
      <c r="A64" s="8">
        <v>60</v>
      </c>
      <c r="B64" s="8" t="s">
        <v>323</v>
      </c>
      <c r="C64" s="9" t="s">
        <v>324</v>
      </c>
      <c r="D64" s="8" t="s">
        <v>325</v>
      </c>
      <c r="E64" s="8" t="s">
        <v>326</v>
      </c>
      <c r="F64" s="10" t="s">
        <v>327</v>
      </c>
      <c r="G64" s="11">
        <f t="shared" si="1"/>
        <v>90</v>
      </c>
      <c r="H64" s="12">
        <v>90</v>
      </c>
      <c r="I64" s="11"/>
      <c r="J64" s="12"/>
      <c r="K64" s="32" t="s">
        <v>76</v>
      </c>
      <c r="L64" s="8" t="s">
        <v>96</v>
      </c>
      <c r="M64" s="32" t="s">
        <v>33</v>
      </c>
      <c r="N64" s="8" t="s">
        <v>25</v>
      </c>
      <c r="O64" s="31" t="s">
        <v>489</v>
      </c>
      <c r="P64" s="30"/>
    </row>
    <row r="65" ht="72" spans="1:16">
      <c r="A65" s="8">
        <v>61</v>
      </c>
      <c r="B65" s="20" t="s">
        <v>323</v>
      </c>
      <c r="C65" s="21" t="s">
        <v>155</v>
      </c>
      <c r="D65" s="20" t="s">
        <v>323</v>
      </c>
      <c r="E65" s="20" t="s">
        <v>323</v>
      </c>
      <c r="F65" s="21" t="s">
        <v>329</v>
      </c>
      <c r="G65" s="11">
        <f t="shared" si="1"/>
        <v>1.28</v>
      </c>
      <c r="H65" s="22"/>
      <c r="I65" s="36">
        <v>1.28</v>
      </c>
      <c r="J65" s="22"/>
      <c r="K65" s="37" t="s">
        <v>76</v>
      </c>
      <c r="L65" s="21" t="s">
        <v>158</v>
      </c>
      <c r="M65" s="38" t="s">
        <v>159</v>
      </c>
      <c r="N65" s="38"/>
      <c r="O65" s="31" t="s">
        <v>490</v>
      </c>
      <c r="P65" s="30"/>
    </row>
    <row r="66" ht="24" spans="1:16">
      <c r="A66" s="8">
        <v>62</v>
      </c>
      <c r="B66" s="8" t="s">
        <v>330</v>
      </c>
      <c r="C66" s="9" t="s">
        <v>331</v>
      </c>
      <c r="D66" s="14" t="s">
        <v>330</v>
      </c>
      <c r="E66" s="8" t="s">
        <v>332</v>
      </c>
      <c r="F66" s="10" t="s">
        <v>333</v>
      </c>
      <c r="G66" s="11">
        <f t="shared" si="1"/>
        <v>97</v>
      </c>
      <c r="H66" s="12">
        <v>97</v>
      </c>
      <c r="I66" s="11"/>
      <c r="J66" s="12"/>
      <c r="K66" s="32" t="s">
        <v>76</v>
      </c>
      <c r="L66" s="8" t="s">
        <v>96</v>
      </c>
      <c r="M66" s="32" t="s">
        <v>33</v>
      </c>
      <c r="N66" s="8" t="s">
        <v>25</v>
      </c>
      <c r="O66" s="31" t="s">
        <v>490</v>
      </c>
      <c r="P66" s="30"/>
    </row>
    <row r="67" ht="24" spans="1:16">
      <c r="A67" s="8">
        <v>63</v>
      </c>
      <c r="B67" s="8" t="s">
        <v>335</v>
      </c>
      <c r="C67" s="9" t="s">
        <v>336</v>
      </c>
      <c r="D67" s="8" t="s">
        <v>337</v>
      </c>
      <c r="E67" s="8" t="s">
        <v>338</v>
      </c>
      <c r="F67" s="10" t="s">
        <v>339</v>
      </c>
      <c r="G67" s="11">
        <f t="shared" si="1"/>
        <v>6</v>
      </c>
      <c r="H67" s="41">
        <v>6</v>
      </c>
      <c r="I67" s="40"/>
      <c r="J67" s="41"/>
      <c r="K67" s="32" t="s">
        <v>76</v>
      </c>
      <c r="L67" s="8" t="s">
        <v>96</v>
      </c>
      <c r="M67" s="32" t="s">
        <v>33</v>
      </c>
      <c r="N67" s="8" t="s">
        <v>25</v>
      </c>
      <c r="O67" s="31" t="s">
        <v>489</v>
      </c>
      <c r="P67" s="30"/>
    </row>
    <row r="68" ht="36" spans="1:16">
      <c r="A68" s="8">
        <v>64</v>
      </c>
      <c r="B68" s="8" t="s">
        <v>335</v>
      </c>
      <c r="C68" s="9" t="s">
        <v>341</v>
      </c>
      <c r="D68" s="8" t="s">
        <v>337</v>
      </c>
      <c r="E68" s="8" t="s">
        <v>342</v>
      </c>
      <c r="F68" s="10" t="s">
        <v>343</v>
      </c>
      <c r="G68" s="11">
        <f t="shared" si="1"/>
        <v>13</v>
      </c>
      <c r="H68" s="12"/>
      <c r="I68" s="11">
        <v>13</v>
      </c>
      <c r="J68" s="12"/>
      <c r="K68" s="32" t="s">
        <v>170</v>
      </c>
      <c r="L68" s="33" t="s">
        <v>344</v>
      </c>
      <c r="M68" s="33" t="s">
        <v>345</v>
      </c>
      <c r="N68" s="8" t="s">
        <v>139</v>
      </c>
      <c r="O68" s="31" t="s">
        <v>489</v>
      </c>
      <c r="P68" s="30"/>
    </row>
    <row r="69" ht="72" spans="1:16">
      <c r="A69" s="8">
        <v>65</v>
      </c>
      <c r="B69" s="20" t="s">
        <v>347</v>
      </c>
      <c r="C69" s="21" t="s">
        <v>155</v>
      </c>
      <c r="D69" s="20" t="s">
        <v>348</v>
      </c>
      <c r="E69" s="20" t="s">
        <v>348</v>
      </c>
      <c r="F69" s="21" t="s">
        <v>349</v>
      </c>
      <c r="G69" s="11">
        <f t="shared" ref="G69:G103" si="2">SUM(H69:J69)</f>
        <v>6.89</v>
      </c>
      <c r="H69" s="22"/>
      <c r="I69" s="36">
        <v>6.89</v>
      </c>
      <c r="J69" s="22"/>
      <c r="K69" s="37" t="s">
        <v>76</v>
      </c>
      <c r="L69" s="21" t="s">
        <v>158</v>
      </c>
      <c r="M69" s="38" t="s">
        <v>159</v>
      </c>
      <c r="N69" s="38"/>
      <c r="O69" s="31" t="s">
        <v>490</v>
      </c>
      <c r="P69" s="30"/>
    </row>
    <row r="70" ht="33.75" spans="1:16">
      <c r="A70" s="8">
        <v>66</v>
      </c>
      <c r="B70" s="8" t="s">
        <v>350</v>
      </c>
      <c r="C70" s="9" t="s">
        <v>351</v>
      </c>
      <c r="D70" s="8" t="s">
        <v>352</v>
      </c>
      <c r="E70" s="8" t="s">
        <v>353</v>
      </c>
      <c r="F70" s="10" t="s">
        <v>354</v>
      </c>
      <c r="G70" s="11">
        <f t="shared" si="2"/>
        <v>27</v>
      </c>
      <c r="H70" s="12">
        <v>27</v>
      </c>
      <c r="I70" s="11"/>
      <c r="J70" s="12"/>
      <c r="K70" s="32" t="s">
        <v>76</v>
      </c>
      <c r="L70" s="8" t="s">
        <v>96</v>
      </c>
      <c r="M70" s="32" t="s">
        <v>33</v>
      </c>
      <c r="N70" s="8" t="s">
        <v>25</v>
      </c>
      <c r="O70" s="31" t="s">
        <v>490</v>
      </c>
      <c r="P70" s="30"/>
    </row>
    <row r="71" ht="48" spans="1:16">
      <c r="A71" s="8">
        <v>67</v>
      </c>
      <c r="B71" s="8" t="s">
        <v>350</v>
      </c>
      <c r="C71" s="9" t="s">
        <v>356</v>
      </c>
      <c r="D71" s="8" t="s">
        <v>357</v>
      </c>
      <c r="E71" s="8" t="s">
        <v>358</v>
      </c>
      <c r="F71" s="10" t="s">
        <v>359</v>
      </c>
      <c r="G71" s="11">
        <f t="shared" si="2"/>
        <v>6</v>
      </c>
      <c r="H71" s="12">
        <v>6</v>
      </c>
      <c r="I71" s="11"/>
      <c r="J71" s="12"/>
      <c r="K71" s="32" t="s">
        <v>76</v>
      </c>
      <c r="L71" s="8" t="s">
        <v>360</v>
      </c>
      <c r="M71" s="33" t="s">
        <v>361</v>
      </c>
      <c r="N71" s="8" t="s">
        <v>25</v>
      </c>
      <c r="O71" s="31" t="s">
        <v>490</v>
      </c>
      <c r="P71" s="30"/>
    </row>
    <row r="72" ht="48" spans="1:16">
      <c r="A72" s="8">
        <v>68</v>
      </c>
      <c r="B72" s="8" t="s">
        <v>350</v>
      </c>
      <c r="C72" s="15" t="s">
        <v>363</v>
      </c>
      <c r="D72" s="14" t="s">
        <v>364</v>
      </c>
      <c r="E72" s="14" t="s">
        <v>358</v>
      </c>
      <c r="F72" s="42" t="s">
        <v>365</v>
      </c>
      <c r="G72" s="11">
        <f t="shared" si="2"/>
        <v>6</v>
      </c>
      <c r="H72" s="43">
        <v>6</v>
      </c>
      <c r="I72" s="11"/>
      <c r="J72" s="12"/>
      <c r="K72" s="32" t="s">
        <v>76</v>
      </c>
      <c r="L72" s="33" t="s">
        <v>366</v>
      </c>
      <c r="M72" s="32" t="s">
        <v>367</v>
      </c>
      <c r="N72" s="8" t="s">
        <v>25</v>
      </c>
      <c r="O72" s="31" t="s">
        <v>490</v>
      </c>
      <c r="P72" s="30"/>
    </row>
    <row r="73" ht="33.75" spans="1:16">
      <c r="A73" s="8">
        <v>69</v>
      </c>
      <c r="B73" s="8" t="s">
        <v>350</v>
      </c>
      <c r="C73" s="9" t="s">
        <v>368</v>
      </c>
      <c r="D73" s="8" t="s">
        <v>357</v>
      </c>
      <c r="E73" s="8" t="s">
        <v>369</v>
      </c>
      <c r="F73" s="10" t="s">
        <v>370</v>
      </c>
      <c r="G73" s="11">
        <f t="shared" si="2"/>
        <v>29</v>
      </c>
      <c r="H73" s="12">
        <v>29</v>
      </c>
      <c r="I73" s="11"/>
      <c r="J73" s="12"/>
      <c r="K73" s="32" t="s">
        <v>76</v>
      </c>
      <c r="L73" s="8" t="s">
        <v>96</v>
      </c>
      <c r="M73" s="32" t="s">
        <v>33</v>
      </c>
      <c r="N73" s="8" t="s">
        <v>25</v>
      </c>
      <c r="O73" s="31" t="s">
        <v>490</v>
      </c>
      <c r="P73" s="30"/>
    </row>
    <row r="74" ht="24" spans="1:16">
      <c r="A74" s="8">
        <v>70</v>
      </c>
      <c r="B74" s="8" t="s">
        <v>350</v>
      </c>
      <c r="C74" s="9" t="s">
        <v>371</v>
      </c>
      <c r="D74" s="8" t="s">
        <v>364</v>
      </c>
      <c r="E74" s="8" t="s">
        <v>372</v>
      </c>
      <c r="F74" s="17" t="s">
        <v>373</v>
      </c>
      <c r="G74" s="11">
        <f t="shared" si="2"/>
        <v>15</v>
      </c>
      <c r="H74" s="12"/>
      <c r="I74" s="11">
        <v>15</v>
      </c>
      <c r="J74" s="12"/>
      <c r="K74" s="8" t="s">
        <v>116</v>
      </c>
      <c r="L74" s="8" t="s">
        <v>147</v>
      </c>
      <c r="M74" s="8" t="s">
        <v>374</v>
      </c>
      <c r="N74" s="8" t="s">
        <v>25</v>
      </c>
      <c r="O74" s="31" t="s">
        <v>490</v>
      </c>
      <c r="P74" s="30"/>
    </row>
    <row r="75" ht="36" spans="1:16">
      <c r="A75" s="8">
        <v>71</v>
      </c>
      <c r="B75" s="8" t="s">
        <v>350</v>
      </c>
      <c r="C75" s="9" t="s">
        <v>375</v>
      </c>
      <c r="D75" s="8" t="s">
        <v>376</v>
      </c>
      <c r="E75" s="8" t="s">
        <v>377</v>
      </c>
      <c r="F75" s="10" t="s">
        <v>378</v>
      </c>
      <c r="G75" s="11">
        <f t="shared" si="2"/>
        <v>43.5</v>
      </c>
      <c r="H75" s="12">
        <v>43.5</v>
      </c>
      <c r="I75" s="11"/>
      <c r="J75" s="12"/>
      <c r="K75" s="32" t="s">
        <v>76</v>
      </c>
      <c r="L75" s="8" t="s">
        <v>360</v>
      </c>
      <c r="M75" s="33" t="s">
        <v>361</v>
      </c>
      <c r="N75" s="8" t="s">
        <v>25</v>
      </c>
      <c r="O75" s="31" t="s">
        <v>490</v>
      </c>
      <c r="P75" s="30"/>
    </row>
    <row r="76" ht="48" spans="1:16">
      <c r="A76" s="8">
        <v>72</v>
      </c>
      <c r="B76" s="8" t="s">
        <v>350</v>
      </c>
      <c r="C76" s="15" t="s">
        <v>379</v>
      </c>
      <c r="D76" s="14" t="s">
        <v>380</v>
      </c>
      <c r="E76" s="14" t="s">
        <v>381</v>
      </c>
      <c r="F76" s="42" t="s">
        <v>382</v>
      </c>
      <c r="G76" s="11">
        <f t="shared" si="2"/>
        <v>14</v>
      </c>
      <c r="H76" s="43">
        <v>14</v>
      </c>
      <c r="I76" s="11"/>
      <c r="J76" s="12"/>
      <c r="K76" s="32" t="s">
        <v>76</v>
      </c>
      <c r="L76" s="33" t="s">
        <v>366</v>
      </c>
      <c r="M76" s="32" t="s">
        <v>367</v>
      </c>
      <c r="N76" s="8" t="s">
        <v>25</v>
      </c>
      <c r="O76" s="31" t="s">
        <v>490</v>
      </c>
      <c r="P76" s="30"/>
    </row>
    <row r="77" ht="48" spans="1:16">
      <c r="A77" s="8">
        <v>73</v>
      </c>
      <c r="B77" s="8" t="s">
        <v>350</v>
      </c>
      <c r="C77" s="15" t="s">
        <v>383</v>
      </c>
      <c r="D77" s="14" t="s">
        <v>380</v>
      </c>
      <c r="E77" s="14" t="s">
        <v>381</v>
      </c>
      <c r="F77" s="42" t="s">
        <v>384</v>
      </c>
      <c r="G77" s="11">
        <f t="shared" si="2"/>
        <v>2.5</v>
      </c>
      <c r="H77" s="43">
        <v>2.5</v>
      </c>
      <c r="I77" s="11"/>
      <c r="J77" s="12"/>
      <c r="K77" s="32" t="s">
        <v>76</v>
      </c>
      <c r="L77" s="33" t="s">
        <v>366</v>
      </c>
      <c r="M77" s="32" t="s">
        <v>367</v>
      </c>
      <c r="N77" s="8" t="s">
        <v>25</v>
      </c>
      <c r="O77" s="31" t="s">
        <v>490</v>
      </c>
      <c r="P77" s="30"/>
    </row>
    <row r="78" ht="33.75" spans="1:16">
      <c r="A78" s="8">
        <v>74</v>
      </c>
      <c r="B78" s="8" t="s">
        <v>350</v>
      </c>
      <c r="C78" s="9" t="s">
        <v>385</v>
      </c>
      <c r="D78" s="8" t="s">
        <v>376</v>
      </c>
      <c r="E78" s="8" t="s">
        <v>386</v>
      </c>
      <c r="F78" s="10" t="s">
        <v>387</v>
      </c>
      <c r="G78" s="11">
        <f t="shared" si="2"/>
        <v>22</v>
      </c>
      <c r="H78" s="12"/>
      <c r="I78" s="11"/>
      <c r="J78" s="12">
        <v>22</v>
      </c>
      <c r="K78" s="32" t="s">
        <v>170</v>
      </c>
      <c r="L78" s="33" t="s">
        <v>171</v>
      </c>
      <c r="M78" s="32" t="s">
        <v>172</v>
      </c>
      <c r="N78" s="8" t="s">
        <v>25</v>
      </c>
      <c r="O78" s="31" t="s">
        <v>490</v>
      </c>
      <c r="P78" s="30"/>
    </row>
    <row r="79" ht="36" spans="1:16">
      <c r="A79" s="8">
        <v>75</v>
      </c>
      <c r="B79" s="8" t="s">
        <v>350</v>
      </c>
      <c r="C79" s="9" t="s">
        <v>389</v>
      </c>
      <c r="D79" s="8" t="s">
        <v>376</v>
      </c>
      <c r="E79" s="8" t="s">
        <v>390</v>
      </c>
      <c r="F79" s="10" t="s">
        <v>391</v>
      </c>
      <c r="G79" s="11">
        <f t="shared" si="2"/>
        <v>60</v>
      </c>
      <c r="H79" s="12"/>
      <c r="I79" s="11">
        <v>60</v>
      </c>
      <c r="J79" s="12"/>
      <c r="K79" s="32" t="s">
        <v>170</v>
      </c>
      <c r="L79" s="33" t="s">
        <v>344</v>
      </c>
      <c r="M79" s="33" t="s">
        <v>345</v>
      </c>
      <c r="N79" s="8" t="s">
        <v>25</v>
      </c>
      <c r="O79" s="31" t="s">
        <v>490</v>
      </c>
      <c r="P79" s="30"/>
    </row>
    <row r="80" ht="84" spans="1:16">
      <c r="A80" s="8">
        <v>76</v>
      </c>
      <c r="B80" s="20" t="s">
        <v>350</v>
      </c>
      <c r="C80" s="21" t="s">
        <v>155</v>
      </c>
      <c r="D80" s="20" t="s">
        <v>392</v>
      </c>
      <c r="E80" s="20" t="s">
        <v>392</v>
      </c>
      <c r="F80" s="21" t="s">
        <v>393</v>
      </c>
      <c r="G80" s="11">
        <f t="shared" si="2"/>
        <v>36.07</v>
      </c>
      <c r="H80" s="22"/>
      <c r="I80" s="36">
        <v>36.07</v>
      </c>
      <c r="J80" s="22"/>
      <c r="K80" s="37"/>
      <c r="L80" s="21" t="s">
        <v>394</v>
      </c>
      <c r="M80" s="38" t="s">
        <v>159</v>
      </c>
      <c r="N80" s="38"/>
      <c r="O80" s="31" t="s">
        <v>490</v>
      </c>
      <c r="P80" s="30"/>
    </row>
    <row r="81" ht="72" spans="1:16">
      <c r="A81" s="8">
        <v>77</v>
      </c>
      <c r="B81" s="20" t="s">
        <v>395</v>
      </c>
      <c r="C81" s="21" t="s">
        <v>155</v>
      </c>
      <c r="D81" s="20" t="s">
        <v>396</v>
      </c>
      <c r="E81" s="20" t="s">
        <v>396</v>
      </c>
      <c r="F81" s="21" t="s">
        <v>397</v>
      </c>
      <c r="G81" s="11">
        <f t="shared" si="2"/>
        <v>6.08</v>
      </c>
      <c r="H81" s="22"/>
      <c r="I81" s="36">
        <v>6.08</v>
      </c>
      <c r="J81" s="22"/>
      <c r="K81" s="37" t="s">
        <v>76</v>
      </c>
      <c r="L81" s="21" t="s">
        <v>158</v>
      </c>
      <c r="M81" s="21" t="s">
        <v>159</v>
      </c>
      <c r="N81" s="38"/>
      <c r="O81" s="31" t="s">
        <v>490</v>
      </c>
      <c r="P81" s="51"/>
    </row>
    <row r="82" ht="36" spans="1:16">
      <c r="A82" s="8">
        <v>78</v>
      </c>
      <c r="B82" s="8" t="s">
        <v>399</v>
      </c>
      <c r="C82" s="9" t="s">
        <v>400</v>
      </c>
      <c r="D82" s="8" t="s">
        <v>401</v>
      </c>
      <c r="E82" s="8" t="s">
        <v>402</v>
      </c>
      <c r="F82" s="10" t="s">
        <v>403</v>
      </c>
      <c r="G82" s="11">
        <f t="shared" si="2"/>
        <v>6.6</v>
      </c>
      <c r="H82" s="12"/>
      <c r="I82" s="11">
        <v>6.6</v>
      </c>
      <c r="J82" s="12"/>
      <c r="K82" s="32" t="s">
        <v>76</v>
      </c>
      <c r="L82" s="8" t="s">
        <v>137</v>
      </c>
      <c r="M82" s="32" t="s">
        <v>138</v>
      </c>
      <c r="N82" s="8" t="s">
        <v>25</v>
      </c>
      <c r="O82" s="31" t="s">
        <v>489</v>
      </c>
      <c r="P82" s="30"/>
    </row>
    <row r="83" ht="24" spans="1:16">
      <c r="A83" s="8">
        <v>79</v>
      </c>
      <c r="B83" s="8" t="s">
        <v>399</v>
      </c>
      <c r="C83" s="9" t="s">
        <v>404</v>
      </c>
      <c r="D83" s="8" t="s">
        <v>405</v>
      </c>
      <c r="E83" s="8" t="s">
        <v>406</v>
      </c>
      <c r="F83" s="10" t="s">
        <v>407</v>
      </c>
      <c r="G83" s="11">
        <f t="shared" si="2"/>
        <v>11.4</v>
      </c>
      <c r="H83" s="12"/>
      <c r="I83" s="11"/>
      <c r="J83" s="12">
        <v>11.4</v>
      </c>
      <c r="K83" s="32" t="s">
        <v>170</v>
      </c>
      <c r="L83" s="33" t="s">
        <v>171</v>
      </c>
      <c r="M83" s="32" t="s">
        <v>172</v>
      </c>
      <c r="N83" s="8" t="s">
        <v>25</v>
      </c>
      <c r="O83" s="31" t="s">
        <v>489</v>
      </c>
      <c r="P83" s="30"/>
    </row>
    <row r="84" ht="24" spans="1:16">
      <c r="A84" s="8">
        <v>80</v>
      </c>
      <c r="B84" s="8" t="s">
        <v>399</v>
      </c>
      <c r="C84" s="9" t="s">
        <v>409</v>
      </c>
      <c r="D84" s="8" t="s">
        <v>405</v>
      </c>
      <c r="E84" s="8" t="s">
        <v>410</v>
      </c>
      <c r="F84" s="10" t="s">
        <v>411</v>
      </c>
      <c r="G84" s="11">
        <f t="shared" si="2"/>
        <v>3</v>
      </c>
      <c r="H84" s="12"/>
      <c r="I84" s="11"/>
      <c r="J84" s="12">
        <v>3</v>
      </c>
      <c r="K84" s="32" t="s">
        <v>170</v>
      </c>
      <c r="L84" s="33" t="s">
        <v>171</v>
      </c>
      <c r="M84" s="32" t="s">
        <v>172</v>
      </c>
      <c r="N84" s="8" t="s">
        <v>25</v>
      </c>
      <c r="O84" s="31" t="s">
        <v>489</v>
      </c>
      <c r="P84" s="30"/>
    </row>
    <row r="85" ht="24" spans="1:16">
      <c r="A85" s="8">
        <v>81</v>
      </c>
      <c r="B85" s="8" t="s">
        <v>399</v>
      </c>
      <c r="C85" s="9" t="s">
        <v>412</v>
      </c>
      <c r="D85" s="8" t="s">
        <v>401</v>
      </c>
      <c r="E85" s="8" t="s">
        <v>413</v>
      </c>
      <c r="F85" s="10" t="s">
        <v>414</v>
      </c>
      <c r="G85" s="11">
        <f t="shared" si="2"/>
        <v>15</v>
      </c>
      <c r="H85" s="12"/>
      <c r="I85" s="11"/>
      <c r="J85" s="12">
        <v>15</v>
      </c>
      <c r="K85" s="32" t="s">
        <v>170</v>
      </c>
      <c r="L85" s="33" t="s">
        <v>171</v>
      </c>
      <c r="M85" s="32" t="s">
        <v>172</v>
      </c>
      <c r="N85" s="8" t="s">
        <v>25</v>
      </c>
      <c r="O85" s="31" t="s">
        <v>489</v>
      </c>
      <c r="P85" s="30"/>
    </row>
    <row r="86" ht="24" spans="1:16">
      <c r="A86" s="8">
        <v>82</v>
      </c>
      <c r="B86" s="8" t="s">
        <v>399</v>
      </c>
      <c r="C86" s="9" t="s">
        <v>415</v>
      </c>
      <c r="D86" s="8" t="s">
        <v>401</v>
      </c>
      <c r="E86" s="8" t="s">
        <v>416</v>
      </c>
      <c r="F86" s="10" t="s">
        <v>417</v>
      </c>
      <c r="G86" s="11">
        <f t="shared" si="2"/>
        <v>9</v>
      </c>
      <c r="H86" s="12"/>
      <c r="I86" s="11"/>
      <c r="J86" s="12">
        <v>9</v>
      </c>
      <c r="K86" s="32" t="s">
        <v>170</v>
      </c>
      <c r="L86" s="33" t="s">
        <v>171</v>
      </c>
      <c r="M86" s="32" t="s">
        <v>172</v>
      </c>
      <c r="N86" s="8" t="s">
        <v>25</v>
      </c>
      <c r="O86" s="31" t="s">
        <v>489</v>
      </c>
      <c r="P86" s="30"/>
    </row>
    <row r="87" ht="84" spans="1:16">
      <c r="A87" s="8">
        <v>83</v>
      </c>
      <c r="B87" s="20" t="s">
        <v>399</v>
      </c>
      <c r="C87" s="21" t="s">
        <v>155</v>
      </c>
      <c r="D87" s="44" t="s">
        <v>418</v>
      </c>
      <c r="E87" s="44" t="s">
        <v>419</v>
      </c>
      <c r="F87" s="21" t="s">
        <v>420</v>
      </c>
      <c r="G87" s="11">
        <f t="shared" si="2"/>
        <v>2.75</v>
      </c>
      <c r="H87" s="22"/>
      <c r="I87" s="36">
        <f>0.28+2.47</f>
        <v>2.75</v>
      </c>
      <c r="J87" s="22"/>
      <c r="K87" s="37" t="s">
        <v>76</v>
      </c>
      <c r="L87" s="21" t="s">
        <v>421</v>
      </c>
      <c r="M87" s="38" t="s">
        <v>159</v>
      </c>
      <c r="N87" s="38"/>
      <c r="O87" s="31" t="s">
        <v>490</v>
      </c>
      <c r="P87" s="30"/>
    </row>
    <row r="88" ht="72" spans="1:16">
      <c r="A88" s="8">
        <v>84</v>
      </c>
      <c r="B88" s="20" t="s">
        <v>422</v>
      </c>
      <c r="C88" s="21" t="s">
        <v>155</v>
      </c>
      <c r="D88" s="20" t="s">
        <v>423</v>
      </c>
      <c r="E88" s="20" t="s">
        <v>423</v>
      </c>
      <c r="F88" s="21" t="s">
        <v>424</v>
      </c>
      <c r="G88" s="11">
        <f t="shared" si="2"/>
        <v>10.01</v>
      </c>
      <c r="H88" s="22"/>
      <c r="I88" s="36">
        <v>10.01</v>
      </c>
      <c r="J88" s="22"/>
      <c r="K88" s="37" t="s">
        <v>76</v>
      </c>
      <c r="L88" s="21" t="s">
        <v>158</v>
      </c>
      <c r="M88" s="38" t="s">
        <v>159</v>
      </c>
      <c r="N88" s="38"/>
      <c r="O88" s="31" t="s">
        <v>490</v>
      </c>
      <c r="P88" s="30"/>
    </row>
    <row r="89" ht="72" spans="1:16">
      <c r="A89" s="8">
        <v>85</v>
      </c>
      <c r="B89" s="20" t="s">
        <v>425</v>
      </c>
      <c r="C89" s="21" t="s">
        <v>155</v>
      </c>
      <c r="D89" s="20" t="s">
        <v>426</v>
      </c>
      <c r="E89" s="20" t="s">
        <v>426</v>
      </c>
      <c r="F89" s="21" t="s">
        <v>427</v>
      </c>
      <c r="G89" s="11">
        <f t="shared" si="2"/>
        <v>3.33</v>
      </c>
      <c r="H89" s="22"/>
      <c r="I89" s="36">
        <v>3.33</v>
      </c>
      <c r="J89" s="22"/>
      <c r="K89" s="37" t="s">
        <v>76</v>
      </c>
      <c r="L89" s="21" t="s">
        <v>158</v>
      </c>
      <c r="M89" s="38" t="s">
        <v>159</v>
      </c>
      <c r="N89" s="38"/>
      <c r="O89" s="31" t="s">
        <v>490</v>
      </c>
      <c r="P89" s="30"/>
    </row>
    <row r="90" ht="24" spans="1:16">
      <c r="A90" s="8">
        <v>86</v>
      </c>
      <c r="B90" s="8" t="s">
        <v>428</v>
      </c>
      <c r="C90" s="9" t="s">
        <v>429</v>
      </c>
      <c r="D90" s="8" t="s">
        <v>430</v>
      </c>
      <c r="E90" s="8" t="s">
        <v>431</v>
      </c>
      <c r="F90" s="10" t="s">
        <v>432</v>
      </c>
      <c r="G90" s="11">
        <f t="shared" si="2"/>
        <v>15</v>
      </c>
      <c r="H90" s="12">
        <v>15</v>
      </c>
      <c r="I90" s="11"/>
      <c r="J90" s="12"/>
      <c r="K90" s="32" t="s">
        <v>76</v>
      </c>
      <c r="L90" s="8" t="s">
        <v>96</v>
      </c>
      <c r="M90" s="32" t="s">
        <v>33</v>
      </c>
      <c r="N90" s="8" t="s">
        <v>25</v>
      </c>
      <c r="O90" s="31" t="s">
        <v>489</v>
      </c>
      <c r="P90" s="30"/>
    </row>
    <row r="91" ht="36" spans="1:16">
      <c r="A91" s="8">
        <v>87</v>
      </c>
      <c r="B91" s="8" t="s">
        <v>428</v>
      </c>
      <c r="C91" s="9" t="s">
        <v>429</v>
      </c>
      <c r="D91" s="8" t="s">
        <v>430</v>
      </c>
      <c r="E91" s="8" t="s">
        <v>433</v>
      </c>
      <c r="F91" s="10" t="s">
        <v>434</v>
      </c>
      <c r="G91" s="11">
        <f t="shared" si="2"/>
        <v>27</v>
      </c>
      <c r="H91" s="12"/>
      <c r="I91" s="11">
        <v>27</v>
      </c>
      <c r="J91" s="12"/>
      <c r="K91" s="32" t="s">
        <v>76</v>
      </c>
      <c r="L91" s="8" t="s">
        <v>137</v>
      </c>
      <c r="M91" s="32" t="s">
        <v>138</v>
      </c>
      <c r="N91" s="8" t="s">
        <v>25</v>
      </c>
      <c r="O91" s="31" t="s">
        <v>489</v>
      </c>
      <c r="P91" s="30"/>
    </row>
    <row r="92" ht="36" spans="1:16">
      <c r="A92" s="8">
        <v>88</v>
      </c>
      <c r="B92" s="8" t="s">
        <v>428</v>
      </c>
      <c r="C92" s="9" t="s">
        <v>436</v>
      </c>
      <c r="D92" s="8" t="s">
        <v>437</v>
      </c>
      <c r="E92" s="8" t="s">
        <v>438</v>
      </c>
      <c r="F92" s="10" t="s">
        <v>439</v>
      </c>
      <c r="G92" s="11">
        <f t="shared" si="2"/>
        <v>40</v>
      </c>
      <c r="H92" s="12"/>
      <c r="I92" s="11">
        <f>150-110</f>
        <v>40</v>
      </c>
      <c r="J92" s="12"/>
      <c r="K92" s="32" t="s">
        <v>170</v>
      </c>
      <c r="L92" s="33" t="s">
        <v>344</v>
      </c>
      <c r="M92" s="33" t="s">
        <v>345</v>
      </c>
      <c r="N92" s="8" t="s">
        <v>25</v>
      </c>
      <c r="O92" s="31" t="s">
        <v>490</v>
      </c>
      <c r="P92" s="30"/>
    </row>
    <row r="93" ht="24" spans="1:16">
      <c r="A93" s="8">
        <v>89</v>
      </c>
      <c r="B93" s="8" t="s">
        <v>428</v>
      </c>
      <c r="C93" s="9" t="s">
        <v>440</v>
      </c>
      <c r="D93" s="8" t="s">
        <v>38</v>
      </c>
      <c r="E93" s="8" t="s">
        <v>441</v>
      </c>
      <c r="F93" s="10" t="s">
        <v>442</v>
      </c>
      <c r="G93" s="11">
        <f t="shared" si="2"/>
        <v>17</v>
      </c>
      <c r="H93" s="12"/>
      <c r="I93" s="11"/>
      <c r="J93" s="12">
        <v>17</v>
      </c>
      <c r="K93" s="32" t="s">
        <v>170</v>
      </c>
      <c r="L93" s="33" t="s">
        <v>171</v>
      </c>
      <c r="M93" s="32" t="s">
        <v>172</v>
      </c>
      <c r="N93" s="8" t="s">
        <v>139</v>
      </c>
      <c r="O93" s="31" t="s">
        <v>489</v>
      </c>
      <c r="P93" s="30"/>
    </row>
    <row r="94" ht="36" spans="1:16">
      <c r="A94" s="8">
        <v>90</v>
      </c>
      <c r="B94" s="8" t="s">
        <v>428</v>
      </c>
      <c r="C94" s="9" t="s">
        <v>444</v>
      </c>
      <c r="D94" s="8" t="s">
        <v>445</v>
      </c>
      <c r="E94" s="8" t="s">
        <v>445</v>
      </c>
      <c r="F94" s="10" t="s">
        <v>446</v>
      </c>
      <c r="G94" s="11">
        <f t="shared" si="2"/>
        <v>26</v>
      </c>
      <c r="H94" s="12"/>
      <c r="I94" s="11">
        <v>26</v>
      </c>
      <c r="J94" s="12"/>
      <c r="K94" s="32" t="s">
        <v>68</v>
      </c>
      <c r="L94" s="33" t="s">
        <v>447</v>
      </c>
      <c r="M94" s="32" t="s">
        <v>70</v>
      </c>
      <c r="N94" s="8" t="s">
        <v>139</v>
      </c>
      <c r="O94" s="31" t="s">
        <v>489</v>
      </c>
      <c r="P94" s="30"/>
    </row>
    <row r="95" ht="72" spans="1:16">
      <c r="A95" s="8">
        <v>91</v>
      </c>
      <c r="B95" s="8" t="s">
        <v>448</v>
      </c>
      <c r="C95" s="9" t="s">
        <v>449</v>
      </c>
      <c r="D95" s="8" t="s">
        <v>450</v>
      </c>
      <c r="E95" s="8" t="s">
        <v>451</v>
      </c>
      <c r="F95" s="10" t="s">
        <v>452</v>
      </c>
      <c r="G95" s="11">
        <f t="shared" si="2"/>
        <v>50</v>
      </c>
      <c r="H95" s="12"/>
      <c r="I95" s="11">
        <v>50</v>
      </c>
      <c r="J95" s="12"/>
      <c r="K95" s="32" t="s">
        <v>68</v>
      </c>
      <c r="L95" s="33" t="s">
        <v>453</v>
      </c>
      <c r="M95" s="33" t="s">
        <v>257</v>
      </c>
      <c r="N95" s="8" t="s">
        <v>25</v>
      </c>
      <c r="O95" s="31" t="s">
        <v>490</v>
      </c>
      <c r="P95" s="30"/>
    </row>
    <row r="96" ht="156" spans="1:16">
      <c r="A96" s="8">
        <v>92</v>
      </c>
      <c r="B96" s="8" t="s">
        <v>455</v>
      </c>
      <c r="C96" s="9" t="s">
        <v>456</v>
      </c>
      <c r="D96" s="8" t="s">
        <v>455</v>
      </c>
      <c r="E96" s="8" t="s">
        <v>457</v>
      </c>
      <c r="F96" s="8" t="s">
        <v>458</v>
      </c>
      <c r="G96" s="11">
        <f t="shared" si="2"/>
        <v>100</v>
      </c>
      <c r="H96" s="12">
        <v>100</v>
      </c>
      <c r="I96" s="11"/>
      <c r="J96" s="12"/>
      <c r="K96" s="8" t="s">
        <v>460</v>
      </c>
      <c r="L96" s="21"/>
      <c r="M96" s="38"/>
      <c r="N96" s="38"/>
      <c r="O96" s="31" t="s">
        <v>490</v>
      </c>
      <c r="P96" s="30"/>
    </row>
    <row r="97" ht="28.5" spans="1:16">
      <c r="A97" s="8">
        <v>93</v>
      </c>
      <c r="B97" s="44" t="s">
        <v>87</v>
      </c>
      <c r="C97" s="44" t="s">
        <v>461</v>
      </c>
      <c r="D97" s="44" t="s">
        <v>64</v>
      </c>
      <c r="E97" s="44" t="s">
        <v>87</v>
      </c>
      <c r="F97" s="45" t="s">
        <v>462</v>
      </c>
      <c r="G97" s="11">
        <f t="shared" si="2"/>
        <v>376.170827</v>
      </c>
      <c r="H97" s="46">
        <v>5.9365</v>
      </c>
      <c r="I97" s="52">
        <f>122.522034+126.911993</f>
        <v>249.434027</v>
      </c>
      <c r="J97" s="46">
        <v>120.8003</v>
      </c>
      <c r="K97" s="38"/>
      <c r="L97" s="21" t="s">
        <v>464</v>
      </c>
      <c r="M97" s="38"/>
      <c r="N97" s="38"/>
      <c r="O97" s="31" t="s">
        <v>490</v>
      </c>
      <c r="P97" s="30"/>
    </row>
    <row r="98" ht="42.75" spans="1:16">
      <c r="A98" s="8">
        <v>94</v>
      </c>
      <c r="B98" s="44" t="s">
        <v>160</v>
      </c>
      <c r="C98" s="47" t="s">
        <v>465</v>
      </c>
      <c r="D98" s="44" t="s">
        <v>466</v>
      </c>
      <c r="E98" s="44" t="s">
        <v>64</v>
      </c>
      <c r="F98" s="44" t="s">
        <v>87</v>
      </c>
      <c r="G98" s="11">
        <f t="shared" si="2"/>
        <v>24.999966</v>
      </c>
      <c r="H98" s="46"/>
      <c r="I98" s="52">
        <v>24.999966</v>
      </c>
      <c r="J98" s="46"/>
      <c r="K98" s="38"/>
      <c r="L98" s="21" t="s">
        <v>467</v>
      </c>
      <c r="M98" s="38"/>
      <c r="N98" s="38"/>
      <c r="O98" s="31" t="s">
        <v>490</v>
      </c>
      <c r="P98" s="30"/>
    </row>
    <row r="99" ht="28.5" spans="1:16">
      <c r="A99" s="8">
        <v>95</v>
      </c>
      <c r="B99" s="44" t="s">
        <v>286</v>
      </c>
      <c r="C99" s="44" t="s">
        <v>468</v>
      </c>
      <c r="D99" s="44" t="s">
        <v>469</v>
      </c>
      <c r="E99" s="44" t="s">
        <v>288</v>
      </c>
      <c r="F99" s="44" t="s">
        <v>470</v>
      </c>
      <c r="G99" s="11">
        <f t="shared" si="2"/>
        <v>20</v>
      </c>
      <c r="H99" s="46"/>
      <c r="I99" s="52">
        <v>20</v>
      </c>
      <c r="J99" s="46"/>
      <c r="K99" s="38"/>
      <c r="L99" s="21" t="s">
        <v>467</v>
      </c>
      <c r="M99" s="38"/>
      <c r="N99" s="38"/>
      <c r="O99" s="31" t="s">
        <v>490</v>
      </c>
      <c r="P99" s="30"/>
    </row>
    <row r="100" ht="28.5" spans="1:16">
      <c r="A100" s="8">
        <v>96</v>
      </c>
      <c r="B100" s="44" t="s">
        <v>286</v>
      </c>
      <c r="C100" s="44" t="s">
        <v>471</v>
      </c>
      <c r="D100" s="44" t="s">
        <v>472</v>
      </c>
      <c r="E100" s="44" t="s">
        <v>473</v>
      </c>
      <c r="F100" s="48" t="s">
        <v>474</v>
      </c>
      <c r="G100" s="11">
        <f t="shared" si="2"/>
        <v>16</v>
      </c>
      <c r="H100" s="46"/>
      <c r="I100" s="52">
        <v>16</v>
      </c>
      <c r="J100" s="46"/>
      <c r="K100" s="38"/>
      <c r="L100" s="21" t="s">
        <v>467</v>
      </c>
      <c r="M100" s="38"/>
      <c r="N100" s="38"/>
      <c r="O100" s="31" t="s">
        <v>490</v>
      </c>
      <c r="P100" s="30"/>
    </row>
    <row r="101" ht="185.25" spans="1:16">
      <c r="A101" s="8">
        <v>97</v>
      </c>
      <c r="B101" s="44" t="s">
        <v>223</v>
      </c>
      <c r="C101" s="47" t="s">
        <v>475</v>
      </c>
      <c r="D101" s="44" t="s">
        <v>476</v>
      </c>
      <c r="E101" s="44" t="s">
        <v>477</v>
      </c>
      <c r="F101" s="48" t="s">
        <v>478</v>
      </c>
      <c r="G101" s="11">
        <f t="shared" si="2"/>
        <v>10</v>
      </c>
      <c r="H101" s="46"/>
      <c r="I101" s="52">
        <v>10</v>
      </c>
      <c r="J101" s="46"/>
      <c r="K101" s="38"/>
      <c r="L101" s="21" t="s">
        <v>467</v>
      </c>
      <c r="M101" s="38"/>
      <c r="N101" s="38"/>
      <c r="O101" s="31" t="s">
        <v>490</v>
      </c>
      <c r="P101" s="30"/>
    </row>
    <row r="102" ht="285" spans="1:16">
      <c r="A102" s="8">
        <v>98</v>
      </c>
      <c r="B102" s="49" t="s">
        <v>350</v>
      </c>
      <c r="C102" s="50" t="s">
        <v>479</v>
      </c>
      <c r="D102" s="49" t="s">
        <v>380</v>
      </c>
      <c r="E102" s="49" t="s">
        <v>480</v>
      </c>
      <c r="F102" s="49" t="s">
        <v>481</v>
      </c>
      <c r="G102" s="11">
        <f t="shared" si="2"/>
        <v>23.8</v>
      </c>
      <c r="H102" s="46"/>
      <c r="I102" s="52">
        <v>23.8</v>
      </c>
      <c r="J102" s="46"/>
      <c r="K102" s="38"/>
      <c r="L102" s="21" t="s">
        <v>467</v>
      </c>
      <c r="M102" s="38"/>
      <c r="N102" s="38"/>
      <c r="O102" s="31" t="s">
        <v>490</v>
      </c>
      <c r="P102" s="30"/>
    </row>
    <row r="103" ht="72" spans="1:16">
      <c r="A103" s="8">
        <v>99</v>
      </c>
      <c r="B103" s="8" t="s">
        <v>87</v>
      </c>
      <c r="C103" s="8" t="s">
        <v>482</v>
      </c>
      <c r="D103" s="8" t="s">
        <v>73</v>
      </c>
      <c r="E103" s="8" t="s">
        <v>73</v>
      </c>
      <c r="F103" s="10" t="s">
        <v>483</v>
      </c>
      <c r="G103" s="11">
        <f t="shared" si="2"/>
        <v>102.1997</v>
      </c>
      <c r="H103" s="12"/>
      <c r="I103" s="11"/>
      <c r="J103" s="12">
        <f>71-33.69+64.8897</f>
        <v>102.1997</v>
      </c>
      <c r="K103" s="32" t="s">
        <v>76</v>
      </c>
      <c r="L103" s="8" t="s">
        <v>484</v>
      </c>
      <c r="M103" s="33" t="s">
        <v>485</v>
      </c>
      <c r="N103" s="8"/>
      <c r="O103" s="31" t="s">
        <v>490</v>
      </c>
      <c r="P103" s="30"/>
    </row>
  </sheetData>
  <autoFilter ref="A5:P103">
    <extLst/>
  </autoFilter>
  <mergeCells count="14">
    <mergeCell ref="A1:O1"/>
    <mergeCell ref="G2:J2"/>
    <mergeCell ref="E4:F4"/>
    <mergeCell ref="A2:A3"/>
    <mergeCell ref="B2:B3"/>
    <mergeCell ref="C2:C3"/>
    <mergeCell ref="D2:D3"/>
    <mergeCell ref="E2:E3"/>
    <mergeCell ref="F2:F3"/>
    <mergeCell ref="K2:K3"/>
    <mergeCell ref="L2:L3"/>
    <mergeCell ref="M2:M3"/>
    <mergeCell ref="N2:N3"/>
    <mergeCell ref="O2:O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Sheet3</vt:lpstr>
      <vt:lpstr>江津区2021年衔接资金项目清单（定）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江盛菊[15215045918]</dc:creator>
  <cp:lastModifiedBy>自律大魔王</cp:lastModifiedBy>
  <dcterms:created xsi:type="dcterms:W3CDTF">2021-12-13T03:01:00Z</dcterms:created>
  <dcterms:modified xsi:type="dcterms:W3CDTF">2021-12-17T08:15:29Z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82E6D704323F45908F8D28A587FB2C66</vt:lpwstr>
  </property>
  <property fmtid="{D5CDD505-2E9C-101B-9397-08002B2CF9AE}" pid="3" name="KSOProductBuildVer">
    <vt:lpwstr>2052-11.1.0.11115</vt:lpwstr>
  </property>
</Properties>
</file>