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3"/>
  </bookViews>
  <sheets>
    <sheet name="封面" sheetId="55" r:id="rId1"/>
    <sheet name="目录" sheetId="56" r:id="rId2"/>
    <sheet name="1.公共平衡" sheetId="2" r:id="rId3"/>
    <sheet name="公共说明" sheetId="37" r:id="rId4"/>
    <sheet name="2.支出（功能分类）" sheetId="13" r:id="rId5"/>
    <sheet name="3.基本支出（经济分类）" sheetId="14" r:id="rId6"/>
    <sheet name="4.公共转移支付" sheetId="44" r:id="rId7"/>
    <sheet name="5.转移支付分地区" sheetId="46" r:id="rId8"/>
    <sheet name="6.转移支付分项目" sheetId="47" r:id="rId9"/>
    <sheet name="7.基金平衡" sheetId="45" r:id="rId10"/>
    <sheet name="基金说明" sheetId="59" r:id="rId11"/>
    <sheet name="8.基金支出" sheetId="19" r:id="rId12"/>
    <sheet name="9.基金转移支付" sheetId="20" r:id="rId13"/>
    <sheet name="10.基金转移支付分地区" sheetId="61" r:id="rId14"/>
    <sheet name="11.基金转移支付分项目" sheetId="62" r:id="rId15"/>
    <sheet name="12.国资平衡" sheetId="11" r:id="rId16"/>
    <sheet name="国资说明" sheetId="60" r:id="rId17"/>
    <sheet name="13.社保收入" sheetId="49" r:id="rId18"/>
    <sheet name="14.社保支出" sheetId="50" r:id="rId19"/>
    <sheet name="15.社保结余" sheetId="51" r:id="rId20"/>
    <sheet name="16.债务限额及余额" sheetId="25" r:id="rId21"/>
    <sheet name="17.债券使用情况" sheetId="26" r:id="rId22"/>
    <sheet name="18.债务相关情况" sheetId="27" r:id="rId23"/>
    <sheet name="19.“三公”经费支出" sheetId="63" r:id="rId24"/>
  </sheets>
  <definedNames>
    <definedName name="_xlnm._FilterDatabase" localSheetId="4" hidden="1">'2.支出（功能分类）'!$A$4:$N$545</definedName>
    <definedName name="_xlnm._FilterDatabase" localSheetId="11" hidden="1">'8.基金支出'!$A$4:$H$57</definedName>
    <definedName name="_xlnm._FilterDatabase" localSheetId="2" hidden="1">'1.公共平衡'!$A$8:$W$41</definedName>
    <definedName name="_xlnm._FilterDatabase" localSheetId="22" hidden="1">'18.债务相关情况'!#REF!</definedName>
    <definedName name="_xlnm._FilterDatabase" localSheetId="5" hidden="1">'3.基本支出（经济分类）'!$A$6:$D$41</definedName>
    <definedName name="_xlnm._FilterDatabase" localSheetId="8" hidden="1">'6.转移支付分项目'!#REF!</definedName>
    <definedName name="_xlnm.Print_Area" localSheetId="15">'12.国资平衡'!$A$1:$R$16</definedName>
    <definedName name="_xlnm.Print_Area" localSheetId="20">'16.债务限额及余额'!#REF!</definedName>
    <definedName name="_xlnm.Print_Area" localSheetId="22">'18.债务相关情况'!#REF!</definedName>
    <definedName name="_xlnm.Print_Area" localSheetId="5">'3.基本支出（经济分类）'!$C$1:$D$34</definedName>
    <definedName name="_xlnm.Print_Area" localSheetId="6">'4.公共转移支付'!$A$1:$E$50</definedName>
    <definedName name="_xlnm.Print_Area" localSheetId="9">'7.基金平衡'!$A$1:$V$21</definedName>
    <definedName name="_xlnm.Print_Area" localSheetId="12">'9.基金转移支付'!$A$1:$D$14</definedName>
    <definedName name="_xlnm.Print_Titles" localSheetId="20">'16.债务限额及余额'!#REF!</definedName>
    <definedName name="_xlnm.Print_Titles" localSheetId="21">'17.债券使用情况'!$1:$4</definedName>
    <definedName name="_xlnm.Print_Titles" localSheetId="4">'2.支出（功能分类）'!$1:$4</definedName>
    <definedName name="_xlnm.Print_Titles" localSheetId="5">'3.基本支出（经济分类）'!$1:$5</definedName>
    <definedName name="_xlnm.Print_Titles" localSheetId="6">'4.公共转移支付'!$1:$4</definedName>
    <definedName name="_xlnm.Print_Titles" localSheetId="7">'5.转移支付分地区'!$5:$6</definedName>
    <definedName name="_xlnm.Print_Titles" localSheetId="8">'6.转移支付分项目'!$1:$5</definedName>
    <definedName name="_xlnm.Print_Titles" localSheetId="11">'8.基金支出'!$1:$4</definedName>
    <definedName name="_xlnm.Print_Area" localSheetId="16">国资说明!$A$1:$D$9</definedName>
  </definedNames>
  <calcPr calcId="144525"/>
</workbook>
</file>

<file path=xl/sharedStrings.xml><?xml version="1.0" encoding="utf-8"?>
<sst xmlns="http://schemas.openxmlformats.org/spreadsheetml/2006/main" count="1613" uniqueCount="1073">
  <si>
    <t xml:space="preserve">江津区2022年决算
</t>
  </si>
  <si>
    <r>
      <rPr>
        <sz val="24"/>
        <color theme="1"/>
        <rFont val="方正小标宋_GBK"/>
        <charset val="134"/>
      </rPr>
      <t>目</t>
    </r>
    <r>
      <rPr>
        <sz val="24"/>
        <color theme="1"/>
        <rFont val="Times New Roman"/>
        <charset val="134"/>
      </rPr>
      <t xml:space="preserve">    </t>
    </r>
    <r>
      <rPr>
        <sz val="24"/>
        <color theme="1"/>
        <rFont val="方正小标宋_GBK"/>
        <charset val="134"/>
      </rPr>
      <t>录</t>
    </r>
  </si>
  <si>
    <t>1.</t>
  </si>
  <si>
    <t>2022年区级一般公共预算收支决算表</t>
  </si>
  <si>
    <t>关于2022年区级一般公共预算收支决算的说明</t>
  </si>
  <si>
    <t>2.</t>
  </si>
  <si>
    <t>2022年区级一般公共预算本级支出决算表</t>
  </si>
  <si>
    <t>3.</t>
  </si>
  <si>
    <t>2022年区级一般公共预算基本支出决算表</t>
  </si>
  <si>
    <t>4.</t>
  </si>
  <si>
    <t>2022年区级一般公共预算转移支付收支决算表</t>
  </si>
  <si>
    <t>5.</t>
  </si>
  <si>
    <t>2022年区级一般公共预算转移支付支出决算表（分地区）</t>
  </si>
  <si>
    <t>6.</t>
  </si>
  <si>
    <t>2022年区级一般公共预算转移支付支出决算表（分项目）</t>
  </si>
  <si>
    <t>7.</t>
  </si>
  <si>
    <t>2022年区级政府性基金预算收支决算表</t>
  </si>
  <si>
    <t>关于2022年区级政府性基金预算收支决算的说明</t>
  </si>
  <si>
    <t>8.</t>
  </si>
  <si>
    <t>2022年区级政府性基金预算本级支出决算表</t>
  </si>
  <si>
    <t>9.</t>
  </si>
  <si>
    <t>2022年区级政府性基金预算转移支付收支决算表</t>
  </si>
  <si>
    <t>10.</t>
  </si>
  <si>
    <t>2022年区级政府性基金预算转移支付支出决算表（分地区）</t>
  </si>
  <si>
    <t>11.</t>
  </si>
  <si>
    <t xml:space="preserve"> 2022年区级政府性基金预算转移支付支出决算表（分项目）</t>
  </si>
  <si>
    <t>12.</t>
  </si>
  <si>
    <t>2022年区级国有资本经营预算收支决算表</t>
  </si>
  <si>
    <t>关于2022年区级国有资本经营预算收支决算的说明</t>
  </si>
  <si>
    <t>13.</t>
  </si>
  <si>
    <t>2022年江津区社会保险基金预算收入决算表</t>
  </si>
  <si>
    <t>14.</t>
  </si>
  <si>
    <t>2022年江津区社会保险基金预算支出决算表</t>
  </si>
  <si>
    <t>15.</t>
  </si>
  <si>
    <t>2022年江津区社会保险基金预算结余决算表</t>
  </si>
  <si>
    <t>16.</t>
  </si>
  <si>
    <t>2022年江津区政府债务限额及余额决算情况表</t>
  </si>
  <si>
    <t>17.</t>
  </si>
  <si>
    <t>2022年江津区政府债券使用情况表</t>
  </si>
  <si>
    <t>18.</t>
  </si>
  <si>
    <t>2022年江津区政府债务相关情况表</t>
  </si>
  <si>
    <t>19.</t>
  </si>
  <si>
    <t>2022年江津区“三公”经费支出决算汇总表</t>
  </si>
  <si>
    <t>表1</t>
  </si>
  <si>
    <t>单位：万元</t>
  </si>
  <si>
    <t>收      入</t>
  </si>
  <si>
    <t>预算数</t>
  </si>
  <si>
    <t>调整预算数</t>
  </si>
  <si>
    <t>变动预算数</t>
  </si>
  <si>
    <t>执行数</t>
  </si>
  <si>
    <t>决算数（全区，隐藏）</t>
  </si>
  <si>
    <t>决算数（镇级，隐藏）</t>
  </si>
  <si>
    <t>决算数</t>
  </si>
  <si>
    <t>决算数为变动预算数的%</t>
  </si>
  <si>
    <t>上年决算数（隐藏）</t>
  </si>
  <si>
    <t>决算数比上年决算数增长%</t>
  </si>
  <si>
    <t>支      出</t>
  </si>
  <si>
    <t>总    计</t>
  </si>
  <si>
    <t>本级收入合计</t>
  </si>
  <si>
    <t>本级支出合计</t>
  </si>
  <si>
    <t>一、税收收入</t>
  </si>
  <si>
    <t>一、一般公共服务支出</t>
  </si>
  <si>
    <t xml:space="preserve">    增值税</t>
  </si>
  <si>
    <t>二、外交支出</t>
  </si>
  <si>
    <r>
      <rPr>
        <sz val="12"/>
        <rFont val="宋体"/>
        <charset val="134"/>
      </rPr>
      <t xml:space="preserve">    企业所得税</t>
    </r>
  </si>
  <si>
    <t>三、国防支出</t>
  </si>
  <si>
    <r>
      <rPr>
        <sz val="12"/>
        <rFont val="宋体"/>
        <charset val="134"/>
      </rPr>
      <t xml:space="preserve">    个人所得税</t>
    </r>
  </si>
  <si>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</si>
  <si>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</si>
  <si>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</si>
  <si>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</si>
  <si>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</si>
  <si>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</si>
  <si>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</si>
  <si>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</si>
  <si>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</si>
  <si>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</si>
  <si>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</si>
  <si>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</si>
  <si>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</si>
  <si>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</si>
  <si>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</si>
  <si>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</si>
  <si>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</si>
  <si>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</si>
  <si>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</si>
  <si>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t>
  </si>
  <si>
    <t>十四、资源勘探信息等支出</t>
  </si>
  <si>
    <t>二、非税收入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</si>
  <si>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</si>
  <si>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</si>
  <si>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</si>
  <si>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</si>
  <si>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</si>
  <si>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</si>
  <si>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</si>
  <si>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</si>
  <si>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</si>
  <si>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捐赠收入</t>
  </si>
  <si>
    <t>二十、粮油物资储备支出</t>
  </si>
  <si>
    <t xml:space="preserve">    政府住房基金收入</t>
  </si>
  <si>
    <t>二十一、灾害防治及应急管理支出</t>
  </si>
  <si>
    <t xml:space="preserve">    其他收入</t>
  </si>
  <si>
    <t>二十二、预备费</t>
  </si>
  <si>
    <t>-</t>
  </si>
  <si>
    <t>转移性收入合计</t>
  </si>
  <si>
    <t>二十三、其他支出</t>
  </si>
  <si>
    <t>一、上级补助收入</t>
  </si>
  <si>
    <t>二十四、债务付息支出</t>
  </si>
  <si>
    <t>二、下级上解收入</t>
  </si>
  <si>
    <t>二十五、债务发行费用支出</t>
  </si>
  <si>
    <t>三、动用预算稳定调节基金</t>
  </si>
  <si>
    <t>转移性支出合计</t>
  </si>
  <si>
    <t>四、调入资金</t>
  </si>
  <si>
    <t>一、上解上级支出</t>
  </si>
  <si>
    <t xml:space="preserve">    政府性基金调入</t>
  </si>
  <si>
    <t>二、补助镇级支出</t>
  </si>
  <si>
    <t xml:space="preserve">    国有资本经营预算调入</t>
  </si>
  <si>
    <t>三、安排预算稳定调节基金</t>
  </si>
  <si>
    <t xml:space="preserve">五、地方政府债券转贷收入 </t>
  </si>
  <si>
    <t>四、调出资金</t>
  </si>
  <si>
    <t xml:space="preserve">    地方政府债券转贷收入(新增）</t>
  </si>
  <si>
    <t>五、地方政府债务还本支出</t>
  </si>
  <si>
    <t xml:space="preserve">    地方政府债券转贷收入(再融资）</t>
  </si>
  <si>
    <t xml:space="preserve">    地方政府一般债券还本支出（再融资）</t>
  </si>
  <si>
    <t xml:space="preserve">   地方政府外债借款收入</t>
  </si>
  <si>
    <t xml:space="preserve">    地方政府向国际组织借款还本支出（本级财力）</t>
  </si>
  <si>
    <t>六、上年结转</t>
  </si>
  <si>
    <t>六、结转下年</t>
  </si>
  <si>
    <t xml:space="preserve">     一般公共预算是对以税收为主体的财政收入，安排用于保障和改善民生、推动经济社会发展、维护国家安全、维持国家机构正常运转等方面的收支预算。                                                 </t>
  </si>
  <si>
    <t xml:space="preserve">    以上表格直观反映2022年区级一般公共预算收入与支出的平衡关系。收入总计（本级收入合计+转移性收入合计）=支出总计（本级支出合计+转移性支出合计）。                                                        </t>
  </si>
  <si>
    <t xml:space="preserve">    调整预算数是指根据预算法规定，经区人大常委会审查批准对年初预算进行调整后形成的预算数；变动预算数是指在调整预算数的基础上，根据预算法规定，因不需地方配套的中央专项转移支付增加、上下级结算等不属于预算调整事项但引起预算收支变动后形成的预算数，下同。           </t>
  </si>
  <si>
    <t xml:space="preserve">    一、 2022年区级一般公共预算收入</t>
  </si>
  <si>
    <t xml:space="preserve">    2022年区本级一般公共预算收入年初预算数为65.3亿元，调整预算数为66.6亿元，变动预算数为66.6亿元，执行数为66.7亿元，决算数为66.7亿元，增长7.6%，其中：税收收入33.2亿元，下降22.6%；非税收入33.5亿元，增长75.4%。                              </t>
  </si>
  <si>
    <t xml:space="preserve">    一般公共预算本级收入加上上级补助收入、下级上解收入、债务转贷收入等，收入总计152.9亿元。</t>
  </si>
  <si>
    <t xml:space="preserve">    二、 2022年区级一般公共预算支出</t>
  </si>
  <si>
    <t xml:space="preserve">    2022年区本级一般公共预算支出年初预算数为115.3亿元，调整预算数为112.6亿元，变动预算数为126.1亿元，执行数为106.8亿元，决算数为106.8亿元，下降5.3%。</t>
  </si>
  <si>
    <t xml:space="preserve">    一般公共预算本级支出加上上解上级支出、安排预算稳定调节基金和地方政府债务还本支出等，支出总计152.9亿元。</t>
  </si>
  <si>
    <t>表2</t>
  </si>
  <si>
    <t>科目代码</t>
  </si>
  <si>
    <t>支    出</t>
  </si>
  <si>
    <t>一般公共服务支出</t>
  </si>
  <si>
    <t xml:space="preserve">  人大事务</t>
  </si>
  <si>
    <t xml:space="preserve">    行政运行</t>
  </si>
  <si>
    <t xml:space="preserve">    一般行政管理事务</t>
  </si>
  <si>
    <t xml:space="preserve">    人大会议</t>
  </si>
  <si>
    <t xml:space="preserve">    人大监督</t>
  </si>
  <si>
    <t xml:space="preserve">    代表工作</t>
  </si>
  <si>
    <t xml:space="preserve">    事业运行</t>
  </si>
  <si>
    <t xml:space="preserve">    其他人大事务支出</t>
  </si>
  <si>
    <t xml:space="preserve">  政协事务</t>
  </si>
  <si>
    <t xml:space="preserve">    政协会议</t>
  </si>
  <si>
    <t xml:space="preserve">    委员视察</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</si>
  <si>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</si>
  <si>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</si>
  <si>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</si>
  <si>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</si>
  <si>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</si>
  <si>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备注：1.由于四舍五入因素，部分分项加和与总数可能略有差异，下同。
      2.本表直观反映2020年一般公共预算收入与支出的平衡关系。收入总计（本级收入合计+转移性收入合计）=支出总计（本级支出合计+转移性支出合计）。     </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</si>
  <si>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</si>
  <si>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</si>
  <si>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</si>
  <si>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</si>
  <si>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</si>
  <si>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</si>
  <si>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</si>
  <si>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财政委托业务支出</t>
  </si>
  <si>
    <t xml:space="preserve">    其他财政事务支出</t>
  </si>
  <si>
    <t xml:space="preserve">  税收事务</t>
  </si>
  <si>
    <t xml:space="preserve">    税收业务</t>
  </si>
  <si>
    <t xml:space="preserve">  审计事务</t>
  </si>
  <si>
    <t xml:space="preserve">    审计业务</t>
  </si>
  <si>
    <t xml:space="preserve">  纪检监察事务</t>
  </si>
  <si>
    <t xml:space="preserve">    大案要案查处</t>
  </si>
  <si>
    <t xml:space="preserve">  商贸事务</t>
  </si>
  <si>
    <t xml:space="preserve">    招商引资</t>
  </si>
  <si>
    <t xml:space="preserve">  知识产权事务</t>
  </si>
  <si>
    <t xml:space="preserve">    其他知识产权事务支出</t>
  </si>
  <si>
    <t xml:space="preserve">  港澳台事务</t>
  </si>
  <si>
    <t xml:space="preserve">    台湾事务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</si>
  <si>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</si>
  <si>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</si>
  <si>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</si>
  <si>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</si>
  <si>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</si>
  <si>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</si>
  <si>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</si>
  <si>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</si>
  <si>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</si>
  <si>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宗教事务</t>
  </si>
  <si>
    <t xml:space="preserve">    其他统战事务支出</t>
  </si>
  <si>
    <t xml:space="preserve">  其他共产党事务支出(款)</t>
  </si>
  <si>
    <t xml:space="preserve">    其他共产党事务支出(项)</t>
  </si>
  <si>
    <t xml:space="preserve">  网信事务</t>
  </si>
  <si>
    <t xml:space="preserve">  市场监督管理事务</t>
  </si>
  <si>
    <t xml:space="preserve">    市场主体管理</t>
  </si>
  <si>
    <t xml:space="preserve">    质量基础</t>
  </si>
  <si>
    <t xml:space="preserve">    食品安全监管</t>
  </si>
  <si>
    <t xml:space="preserve">  其他一般公共服务支出(款)</t>
  </si>
  <si>
    <t xml:space="preserve">    其他一般公共服务支出(项)</t>
  </si>
  <si>
    <t>国防支出</t>
  </si>
  <si>
    <t xml:space="preserve">  国防动员</t>
  </si>
  <si>
    <t xml:space="preserve">    兵役征集</t>
  </si>
  <si>
    <t xml:space="preserve">    人民防空</t>
  </si>
  <si>
    <t xml:space="preserve">    民兵</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</si>
  <si>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</si>
  <si>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</si>
  <si>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</si>
  <si>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</si>
  <si>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</si>
  <si>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</si>
  <si>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公安</t>
  </si>
  <si>
    <t xml:space="preserve">    信息化建设</t>
  </si>
  <si>
    <t xml:space="preserve">    执法办案</t>
  </si>
  <si>
    <t xml:space="preserve">  司法</t>
  </si>
  <si>
    <t xml:space="preserve">    基层司法业务</t>
  </si>
  <si>
    <t xml:space="preserve">    普法宣传</t>
  </si>
  <si>
    <t xml:space="preserve">    公共法律服务</t>
  </si>
  <si>
    <t xml:space="preserve">    社区矫正</t>
  </si>
  <si>
    <t xml:space="preserve">    法治建设</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</si>
  <si>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</si>
  <si>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</si>
  <si>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</si>
  <si>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</si>
  <si>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</si>
  <si>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</si>
  <si>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</si>
  <si>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</si>
  <si>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</si>
  <si>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</si>
  <si>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</si>
  <si>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</si>
  <si>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</si>
  <si>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</si>
  <si>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</si>
  <si>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其他职业教育支出</t>
  </si>
  <si>
    <t xml:space="preserve">  成人教育</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</si>
  <si>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</si>
  <si>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</si>
  <si>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</si>
  <si>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</si>
  <si>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</si>
  <si>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</si>
  <si>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</si>
  <si>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</si>
  <si>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</si>
  <si>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</si>
  <si>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</si>
  <si>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</si>
  <si>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</si>
  <si>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</si>
  <si>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</si>
  <si>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</si>
  <si>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</si>
  <si>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</si>
  <si>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基础研究</t>
  </si>
  <si>
    <t xml:space="preserve">    机构运行</t>
  </si>
  <si>
    <t xml:space="preserve">    科技人才队伍建设</t>
  </si>
  <si>
    <t xml:space="preserve">  技术研究与开发</t>
  </si>
  <si>
    <t xml:space="preserve">    科技成果转化与扩散</t>
  </si>
  <si>
    <t xml:space="preserve">    共性技术研究与开发</t>
  </si>
  <si>
    <t xml:space="preserve">  科学技术普及</t>
  </si>
  <si>
    <t xml:space="preserve">    科普活动</t>
  </si>
  <si>
    <t xml:space="preserve">    科技馆站</t>
  </si>
  <si>
    <t xml:space="preserve">  其他科学技术支出(款)</t>
  </si>
  <si>
    <t xml:space="preserve">    其他科学技术支出(项)</t>
  </si>
  <si>
    <t>文化旅游体育与传媒支出</t>
  </si>
  <si>
    <t xml:space="preserve">  文化和旅游</t>
  </si>
  <si>
    <t xml:space="preserve">    图书馆</t>
  </si>
  <si>
    <t xml:space="preserve">    群众文化</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</si>
  <si>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</si>
  <si>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</si>
  <si>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</si>
  <si>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</si>
  <si>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</si>
  <si>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</si>
  <si>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</si>
  <si>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</si>
  <si>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</si>
  <si>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体育训练</t>
  </si>
  <si>
    <t xml:space="preserve">    体育场馆</t>
  </si>
  <si>
    <t xml:space="preserve">    群众体育</t>
  </si>
  <si>
    <t xml:space="preserve">    其他体育支出</t>
  </si>
  <si>
    <t xml:space="preserve">  新闻出版电影</t>
  </si>
  <si>
    <t xml:space="preserve">    新闻通讯</t>
  </si>
  <si>
    <t xml:space="preserve">    出版发行</t>
  </si>
  <si>
    <t xml:space="preserve">    电影</t>
  </si>
  <si>
    <t xml:space="preserve">  广播电视</t>
  </si>
  <si>
    <t xml:space="preserve">    传输发射</t>
  </si>
  <si>
    <t xml:space="preserve">    其他广播电视支出</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</si>
  <si>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</si>
  <si>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</si>
  <si>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</si>
  <si>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</si>
  <si>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</si>
  <si>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</si>
  <si>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</si>
  <si>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</si>
  <si>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社会保险经办机构</t>
  </si>
  <si>
    <t xml:space="preserve">    公共就业服务和职业技能鉴定机构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</si>
  <si>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</si>
  <si>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</si>
  <si>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</si>
  <si>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</si>
  <si>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</si>
  <si>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</si>
  <si>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</si>
  <si>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</si>
  <si>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</si>
  <si>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</si>
  <si>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</si>
  <si>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</si>
  <si>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</si>
  <si>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</si>
  <si>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社会保险补贴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</si>
  <si>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</si>
  <si>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</si>
  <si>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</si>
  <si>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</si>
  <si>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</si>
  <si>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</si>
  <si>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</si>
  <si>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</si>
  <si>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</si>
  <si>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</si>
  <si>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</si>
  <si>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</si>
  <si>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</si>
  <si>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</si>
  <si>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</si>
  <si>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</si>
  <si>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</si>
  <si>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</si>
  <si>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</si>
  <si>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</si>
  <si>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</si>
  <si>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</si>
  <si>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</si>
  <si>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</si>
  <si>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</si>
  <si>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</si>
  <si>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</si>
  <si>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</si>
  <si>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</si>
  <si>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</si>
  <si>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</si>
  <si>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</si>
  <si>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</si>
  <si>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</si>
  <si>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</si>
  <si>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</si>
  <si>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</si>
  <si>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</si>
  <si>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</si>
  <si>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</si>
  <si>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</si>
  <si>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</si>
  <si>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</si>
  <si>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</si>
  <si>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</si>
  <si>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</si>
  <si>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</si>
  <si>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</si>
  <si>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</si>
  <si>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</si>
  <si>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</si>
  <si>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</si>
  <si>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</si>
  <si>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</si>
  <si>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</si>
  <si>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</si>
  <si>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</si>
  <si>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</si>
  <si>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</si>
  <si>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</si>
  <si>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</si>
  <si>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</si>
  <si>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</si>
  <si>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</si>
  <si>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</si>
  <si>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</si>
  <si>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</si>
  <si>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</si>
  <si>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</si>
  <si>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</si>
  <si>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</si>
  <si>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</si>
  <si>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</si>
  <si>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</si>
  <si>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</si>
  <si>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</si>
  <si>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</si>
  <si>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</si>
  <si>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</si>
  <si>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</si>
  <si>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</si>
  <si>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</si>
  <si>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</si>
  <si>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</si>
  <si>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</si>
  <si>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</si>
  <si>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</si>
  <si>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</si>
  <si>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</si>
  <si>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</si>
  <si>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应对气候变化管理事务</t>
  </si>
  <si>
    <t xml:space="preserve">  污染防治</t>
  </si>
  <si>
    <t xml:space="preserve">    大气</t>
  </si>
  <si>
    <t xml:space="preserve">    水体</t>
  </si>
  <si>
    <t xml:space="preserve">    固体废弃物与化学品</t>
  </si>
  <si>
    <t xml:space="preserve">  自然生态保护</t>
  </si>
  <si>
    <t xml:space="preserve">    生态保护</t>
  </si>
  <si>
    <t xml:space="preserve">    农村环境保护</t>
  </si>
  <si>
    <t xml:space="preserve">    生物及物种资源保护</t>
  </si>
  <si>
    <t xml:space="preserve">    自然保护地</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</si>
  <si>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</si>
  <si>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</si>
  <si>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</si>
  <si>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</si>
  <si>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</si>
  <si>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</si>
  <si>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</si>
  <si>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</si>
  <si>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</si>
  <si>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生态环境执法监察</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</si>
  <si>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</si>
  <si>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</si>
  <si>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</si>
  <si>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</si>
  <si>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</si>
  <si>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</si>
  <si>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</si>
  <si>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</si>
  <si>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</si>
  <si>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</si>
  <si>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</si>
  <si>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</si>
  <si>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</si>
  <si>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</si>
  <si>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</si>
  <si>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</si>
  <si>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</si>
  <si>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</si>
  <si>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</si>
  <si>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</si>
  <si>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</si>
  <si>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</si>
  <si>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</si>
  <si>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</si>
  <si>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</si>
  <si>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</si>
  <si>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</si>
  <si>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</si>
  <si>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</si>
  <si>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</si>
  <si>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</si>
  <si>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</si>
  <si>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</si>
  <si>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</si>
  <si>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</si>
  <si>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</si>
  <si>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执法与监督</t>
  </si>
  <si>
    <t xml:space="preserve">    贷款贴息</t>
  </si>
  <si>
    <t xml:space="preserve">    林业草原防灾减灾</t>
  </si>
  <si>
    <t xml:space="preserve">    其他林业和草原支出</t>
  </si>
  <si>
    <t xml:space="preserve">  水利</t>
  </si>
  <si>
    <t xml:space="preserve">    水利工程建设</t>
  </si>
  <si>
    <t xml:space="preserve">    水利工程运行与维护</t>
  </si>
  <si>
    <t xml:space="preserve">    水资源节约管理与保护</t>
  </si>
  <si>
    <t xml:space="preserve">    水质监测</t>
  </si>
  <si>
    <t xml:space="preserve">    防汛</t>
  </si>
  <si>
    <t xml:space="preserve">    抗旱</t>
  </si>
  <si>
    <t xml:space="preserve">    江河湖库水系综合整治</t>
  </si>
  <si>
    <t xml:space="preserve">    其他水利支出</t>
  </si>
  <si>
    <t xml:space="preserve">  巩固脱贫衔接乡村振兴</t>
  </si>
  <si>
    <t xml:space="preserve">    农村基础设施建设</t>
  </si>
  <si>
    <t xml:space="preserve">    生产发展</t>
  </si>
  <si>
    <t xml:space="preserve">    社会发展</t>
  </si>
  <si>
    <t xml:space="preserve">    其他巩固脱贫衔接乡村振兴支出</t>
  </si>
  <si>
    <t xml:space="preserve">  农村综合改革</t>
  </si>
  <si>
    <t xml:space="preserve">    对村级公益事业建设的补助</t>
  </si>
  <si>
    <t xml:space="preserve">    对村民委员会和村党支部的补助</t>
  </si>
  <si>
    <t xml:space="preserve">    其他农村综合改革支出</t>
  </si>
  <si>
    <t xml:space="preserve">  普惠金融发展支出</t>
  </si>
  <si>
    <t xml:space="preserve">    农业保险保费补贴</t>
  </si>
  <si>
    <t xml:space="preserve">    创业担保贷款贴息及奖补</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</si>
  <si>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</si>
  <si>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</si>
  <si>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</si>
  <si>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</si>
  <si>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</si>
  <si>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</si>
  <si>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</si>
  <si>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</si>
  <si>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</si>
  <si>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</si>
  <si>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</si>
  <si>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</si>
  <si>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其他公路水路运输支出</t>
  </si>
  <si>
    <t xml:space="preserve">  邮政业支出</t>
  </si>
  <si>
    <t xml:space="preserve">    邮政普遍服务与特殊服务</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</si>
  <si>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</si>
  <si>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</si>
  <si>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</si>
  <si>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</si>
  <si>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</si>
  <si>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</si>
  <si>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</si>
  <si>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</si>
  <si>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</si>
  <si>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</si>
  <si>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</si>
  <si>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</si>
  <si>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</si>
  <si>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</si>
  <si>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</si>
  <si>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</si>
  <si>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</si>
  <si>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</si>
  <si>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</si>
  <si>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</si>
  <si>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</si>
  <si>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</si>
  <si>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</si>
  <si>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服务业基础设施建设</t>
  </si>
  <si>
    <t>金融支出</t>
  </si>
  <si>
    <t xml:space="preserve">  金融部门监管支出</t>
  </si>
  <si>
    <t xml:space="preserve">    金融部门其他监管支出</t>
  </si>
  <si>
    <t xml:space="preserve">  其他金融支出(款)</t>
  </si>
  <si>
    <t xml:space="preserve">    其他金融支出(项)</t>
  </si>
  <si>
    <t>自然资源海洋气象等支出</t>
  </si>
  <si>
    <t xml:space="preserve">  自然资源事务</t>
  </si>
  <si>
    <t xml:space="preserve">    自然资源规划及管理</t>
  </si>
  <si>
    <t xml:space="preserve">    自然资源利用与保护</t>
  </si>
  <si>
    <t xml:space="preserve">    自然资源调查与确权登记</t>
  </si>
  <si>
    <t xml:space="preserve">    地质勘查与矿产资源管理</t>
  </si>
  <si>
    <t xml:space="preserve">    其他自然资源事务支出</t>
  </si>
  <si>
    <t xml:space="preserve">  气象事务</t>
  </si>
  <si>
    <t xml:space="preserve">    气象基础设施建设与维修</t>
  </si>
  <si>
    <t xml:space="preserve">    其他气象事务支出</t>
  </si>
  <si>
    <t>住房保障支出</t>
  </si>
  <si>
    <t xml:space="preserve">  保障性安居工程支出</t>
  </si>
  <si>
    <t xml:space="preserve">    廉租住房</t>
  </si>
  <si>
    <t xml:space="preserve">    农村危房改造</t>
  </si>
  <si>
    <t xml:space="preserve">    公共租赁住房</t>
  </si>
  <si>
    <t xml:space="preserve">    保障性住房租金补贴</t>
  </si>
  <si>
    <t xml:space="preserve">    老旧小区改造</t>
  </si>
  <si>
    <t xml:space="preserve">    其他保障性安居工程支出</t>
  </si>
  <si>
    <t xml:space="preserve">  住房改革支出</t>
  </si>
  <si>
    <t xml:space="preserve">    住房公积金</t>
  </si>
  <si>
    <t>粮油物资储备支出</t>
  </si>
  <si>
    <t xml:space="preserve">  粮油物资事务</t>
  </si>
  <si>
    <t xml:space="preserve">    其他粮油物资事务支出</t>
  </si>
  <si>
    <t xml:space="preserve">  粮油储备</t>
  </si>
  <si>
    <t xml:space="preserve">    储备粮(油)库建设</t>
  </si>
  <si>
    <t xml:space="preserve">    其他粮油储备支出</t>
  </si>
  <si>
    <t>灾害防治及应急管理支出</t>
  </si>
  <si>
    <t xml:space="preserve">  应急管理事务</t>
  </si>
  <si>
    <t xml:space="preserve">    应急救援</t>
  </si>
  <si>
    <t xml:space="preserve">    应急管理</t>
  </si>
  <si>
    <t xml:space="preserve">    其他应急管理支出</t>
  </si>
  <si>
    <t xml:space="preserve">  消防救援事务</t>
  </si>
  <si>
    <t xml:space="preserve">    消防应急救援</t>
  </si>
  <si>
    <t xml:space="preserve">  地震事务</t>
  </si>
  <si>
    <t xml:space="preserve">    地震监测</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</si>
  <si>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</si>
  <si>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</si>
  <si>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</si>
  <si>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</si>
  <si>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</si>
  <si>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</si>
  <si>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</si>
  <si>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</si>
  <si>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</si>
  <si>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</si>
  <si>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</si>
  <si>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</si>
  <si>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</si>
  <si>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</si>
  <si>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</si>
  <si>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</si>
  <si>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</si>
  <si>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</si>
  <si>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表3</t>
  </si>
  <si>
    <t>（按经济分类科目）</t>
  </si>
  <si>
    <t>代码（隐藏）</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</si>
  <si>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</si>
  <si>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</si>
  <si>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</si>
  <si>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</si>
  <si>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</si>
  <si>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</si>
  <si>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</si>
  <si>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</si>
  <si>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</si>
  <si>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</si>
  <si>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</si>
  <si>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</si>
  <si>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</si>
  <si>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</si>
  <si>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</si>
  <si>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</si>
  <si>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</si>
  <si>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基础设施建设</t>
  </si>
  <si>
    <t xml:space="preserve">    公务用车购置</t>
  </si>
  <si>
    <t xml:space="preserve">    设备购置</t>
  </si>
  <si>
    <t xml:space="preserve">    大型修缮</t>
  </si>
  <si>
    <t xml:space="preserve">    其他资本性支出</t>
  </si>
  <si>
    <t>四、对事业单位经常性补助</t>
  </si>
  <si>
    <t xml:space="preserve">    工资福利支出</t>
  </si>
  <si>
    <t xml:space="preserve">    商品和服务支出</t>
  </si>
  <si>
    <t xml:space="preserve">    其他对事业单位补助</t>
  </si>
  <si>
    <t>五、对事业单位资本性补助</t>
  </si>
  <si>
    <t xml:space="preserve">    资本性支出(一)</t>
  </si>
  <si>
    <t>六、对个人和家庭的补助</t>
  </si>
  <si>
    <t xml:space="preserve">    社会福利和救助</t>
  </si>
  <si>
    <t xml:space="preserve">    助学金</t>
  </si>
  <si>
    <t xml:space="preserve">    离退休费</t>
  </si>
  <si>
    <t xml:space="preserve">    其他对个人和家庭补助</t>
  </si>
  <si>
    <t>七、其他支出</t>
  </si>
  <si>
    <t xml:space="preserve">    其他支出</t>
  </si>
  <si>
    <t>注：“机关资本性支出（一）”是指除由发展改革部门安排的基本建设支出以外的机关和参公事业单位资本性支出。</t>
  </si>
  <si>
    <t>表4</t>
  </si>
  <si>
    <t>收        入</t>
  </si>
  <si>
    <t>2019年决算数
（隐藏）</t>
  </si>
  <si>
    <t>支        出</t>
  </si>
  <si>
    <t>市级补助收入</t>
  </si>
  <si>
    <t>补助镇级支出</t>
  </si>
  <si>
    <t>一、一般性转移支付收入</t>
  </si>
  <si>
    <t>一、一般性转移支付支出</t>
  </si>
  <si>
    <t xml:space="preserve">    所得税基数返还收入</t>
  </si>
  <si>
    <t xml:space="preserve">    体制补助支出</t>
  </si>
  <si>
    <t xml:space="preserve">    增值税税收返还收入</t>
  </si>
  <si>
    <t xml:space="preserve">    均衡性转移支付支出</t>
  </si>
  <si>
    <t xml:space="preserve">    消费税税收返还收入</t>
  </si>
  <si>
    <t xml:space="preserve">    固定数额补助支出</t>
  </si>
  <si>
    <t xml:space="preserve">    增值税“五五分享”税收返还收入</t>
  </si>
  <si>
    <t xml:space="preserve">    体制补助收入</t>
  </si>
  <si>
    <t xml:space="preserve">    均衡性转移支付收入</t>
  </si>
  <si>
    <t xml:space="preserve">    县级基本财力保障机制奖补资金收入</t>
  </si>
  <si>
    <t xml:space="preserve">    结算补助收入</t>
  </si>
  <si>
    <t xml:space="preserve">    产粮(油)大县奖励资金收入</t>
  </si>
  <si>
    <t xml:space="preserve">    重点生态功能区转移支付收入</t>
  </si>
  <si>
    <t xml:space="preserve">    固定数额补助收入</t>
  </si>
  <si>
    <t xml:space="preserve">    欠发达地区转移支付收入</t>
  </si>
  <si>
    <t xml:space="preserve">    一般公共服务共同财政事权转移支付收入</t>
  </si>
  <si>
    <t xml:space="preserve">    公共安全共同财政事权转移支付收入  </t>
  </si>
  <si>
    <t xml:space="preserve">    教育共同财政事权转移支付收入  </t>
  </si>
  <si>
    <t xml:space="preserve">    科学技术共同财政事权转移支付收入</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</si>
  <si>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</si>
  <si>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</si>
  <si>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</si>
  <si>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</si>
  <si>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农林水共同财政事权转移支付收入  </t>
  </si>
  <si>
    <t xml:space="preserve">    住房保障共同财政事权转移支付收入  </t>
  </si>
  <si>
    <t xml:space="preserve">    增值税留抵退税转移支付收入</t>
  </si>
  <si>
    <t xml:space="preserve">    其他退税减税降费转移支付收入</t>
  </si>
  <si>
    <t xml:space="preserve">    其他一般性转移支付收入</t>
  </si>
  <si>
    <t>二、专项转移支付收入</t>
  </si>
  <si>
    <t>二、专项转移支付支出</t>
  </si>
  <si>
    <t xml:space="preserve">    一般公共服务</t>
  </si>
  <si>
    <t xml:space="preserve">    国防</t>
  </si>
  <si>
    <t xml:space="preserve">    教育</t>
  </si>
  <si>
    <t xml:space="preserve">    文化旅游体育与传媒</t>
  </si>
  <si>
    <t xml:space="preserve">    科学技术</t>
  </si>
  <si>
    <t xml:space="preserve">    社会保障和就业</t>
  </si>
  <si>
    <t xml:space="preserve">    卫生健康</t>
  </si>
  <si>
    <t xml:space="preserve">    节能环保</t>
  </si>
  <si>
    <t xml:space="preserve">    城乡社区</t>
  </si>
  <si>
    <t xml:space="preserve">    农林水</t>
  </si>
  <si>
    <t xml:space="preserve">    交通运输</t>
  </si>
  <si>
    <t xml:space="preserve">    灾害防治及应急管理</t>
  </si>
  <si>
    <t xml:space="preserve">    资源勘探信息等</t>
  </si>
  <si>
    <t xml:space="preserve">    商业服务业等</t>
  </si>
  <si>
    <t xml:space="preserve">    自然资源海洋气象等</t>
  </si>
  <si>
    <t xml:space="preserve">    住房保障</t>
  </si>
  <si>
    <t xml:space="preserve">    粮油物资储备</t>
  </si>
  <si>
    <t>备注：市级补助≠补助镇级支出。收入总计 (本级收入合计＋转移性收入合计) ＝支出总计 (本级支出合计＋转移性支出合计)。</t>
  </si>
  <si>
    <t>表5</t>
  </si>
  <si>
    <t xml:space="preserve">2022年区级一般公共预算转移支付支出决算表 </t>
  </si>
  <si>
    <t>（分地区）</t>
  </si>
  <si>
    <t>各    镇</t>
  </si>
  <si>
    <t>合计</t>
  </si>
  <si>
    <t>一般性转移支付</t>
  </si>
  <si>
    <t>专项转移支付</t>
  </si>
  <si>
    <t>补助镇级合计</t>
  </si>
  <si>
    <t>白沙镇</t>
  </si>
  <si>
    <t>珞璜镇</t>
  </si>
  <si>
    <t>油溪镇</t>
  </si>
  <si>
    <t>杜市镇</t>
  </si>
  <si>
    <t>夏坝镇</t>
  </si>
  <si>
    <t>广兴镇</t>
  </si>
  <si>
    <t>支坪镇</t>
  </si>
  <si>
    <t>石蟆镇</t>
  </si>
  <si>
    <t>李市镇</t>
  </si>
  <si>
    <t>先锋镇</t>
  </si>
  <si>
    <t>蔡家镇</t>
  </si>
  <si>
    <t>柏林镇</t>
  </si>
  <si>
    <t>西湖镇</t>
  </si>
  <si>
    <t>石门镇</t>
  </si>
  <si>
    <t>永兴镇</t>
  </si>
  <si>
    <t>龙华镇</t>
  </si>
  <si>
    <t>吴滩镇</t>
  </si>
  <si>
    <t>贾嗣镇</t>
  </si>
  <si>
    <t>朱杨镇</t>
  </si>
  <si>
    <t>慈云镇</t>
  </si>
  <si>
    <t>中山镇</t>
  </si>
  <si>
    <t>嘉平镇</t>
  </si>
  <si>
    <t>塘河镇</t>
  </si>
  <si>
    <t>四面山镇</t>
  </si>
  <si>
    <t>四屏镇</t>
  </si>
  <si>
    <t>表6</t>
  </si>
  <si>
    <t>（分项目）</t>
  </si>
  <si>
    <t>项      目</t>
  </si>
  <si>
    <t>一、一般性转移支付</t>
  </si>
  <si>
    <t xml:space="preserve">  1. 体制结算补助</t>
  </si>
  <si>
    <t xml:space="preserve">  2. 均衡性转移支付补助</t>
  </si>
  <si>
    <t xml:space="preserve">  3. 固定数额补助支出</t>
  </si>
  <si>
    <t>二、专项转移支付</t>
  </si>
  <si>
    <t xml:space="preserve">  1. 农业基础设施建设和农业产业发展项目资金 </t>
  </si>
  <si>
    <t xml:space="preserve">  2. 中山老街抢修性修缮项目专项资金 </t>
  </si>
  <si>
    <t xml:space="preserve">  3. 镇街自主民生实事补助资金 </t>
  </si>
  <si>
    <t xml:space="preserve">  4. 骆崃山景区基础设施建设项目</t>
  </si>
  <si>
    <t xml:space="preserve">  5. 2022 年疫情防控补助资金</t>
  </si>
  <si>
    <t xml:space="preserve">  6. 2021年民政社保项目清算补助</t>
  </si>
  <si>
    <t xml:space="preserve">  7. 支坪社会治理服务中心项目资金</t>
  </si>
  <si>
    <t xml:space="preserve">  8. 2022年财金协同支持镇乡产业发展奖补资金</t>
  </si>
  <si>
    <t xml:space="preserve">  9. 市级自然保护区核心区缓冲区 2022 年生态补助资金</t>
  </si>
  <si>
    <t xml:space="preserve">  10. 凤屏路紧急治理项目资金</t>
  </si>
  <si>
    <t xml:space="preserve">  11. “林溪长院”违法建筑整治资金</t>
  </si>
  <si>
    <t xml:space="preserve">  12. 双凤电站泥石流灾害紧急治理项目资金</t>
  </si>
  <si>
    <t xml:space="preserve">  13. 河道管护资金</t>
  </si>
  <si>
    <t xml:space="preserve">  14. 2022年城乡居民合作医疗保险工作考核经费</t>
  </si>
  <si>
    <t xml:space="preserve">  15. 乡镇专职消防队建设及运行补助资金</t>
  </si>
  <si>
    <t xml:space="preserve">  16. 2022年持续高温抗旱补助资金</t>
  </si>
  <si>
    <t xml:space="preserve">  17. 塘河航道应急抢通工程</t>
  </si>
  <si>
    <t xml:space="preserve">  18. 镇政府办公楼维修</t>
  </si>
  <si>
    <t xml:space="preserve">  19. 社区专职治安巡逻工作考核经费</t>
  </si>
  <si>
    <t xml:space="preserve">  20.2022年客渡船签单发航人员补助</t>
  </si>
  <si>
    <t xml:space="preserve">  21. 2021、2022 年高校毕业生“三支一扶”计划补助资金</t>
  </si>
  <si>
    <t xml:space="preserve">  22. 2022年社区教育经费</t>
  </si>
  <si>
    <t xml:space="preserve">  23. 2022年网格员经费</t>
  </si>
  <si>
    <t xml:space="preserve">  24. 2022年文旅融合发展示范创建补助资金</t>
  </si>
  <si>
    <t xml:space="preserve">  25. 原重钢江津基地项目清表土地流转资金</t>
  </si>
  <si>
    <t xml:space="preserve">  26. 解决白沙镇商贸中心企业改制遗留问题专项资金</t>
  </si>
  <si>
    <t xml:space="preserve">  27. 聂帅故里红色文化体坛基地</t>
  </si>
  <si>
    <t xml:space="preserve">  28. 2020-2021年房交会契税补贴</t>
  </si>
  <si>
    <t xml:space="preserve">  29. 白沙镇粮油食品厂企业改制遗留问题专项资金</t>
  </si>
  <si>
    <t>表7</t>
  </si>
  <si>
    <t xml:space="preserve"> </t>
  </si>
  <si>
    <t>决算数比
上年决算数
增长%</t>
  </si>
  <si>
    <t>总  计</t>
  </si>
  <si>
    <t>一、国有土地收益基金收入</t>
  </si>
  <si>
    <t>一、社会保障和就业支出</t>
  </si>
  <si>
    <t>二、农业土地开发资金收入</t>
  </si>
  <si>
    <t>二、城乡社区支出</t>
  </si>
  <si>
    <t>三、国有土地使用权出让收入</t>
  </si>
  <si>
    <t>三、农林水支出</t>
  </si>
  <si>
    <t>四、城市基础设施配套费收入</t>
  </si>
  <si>
    <t>四、其他支出</t>
  </si>
  <si>
    <t>五、污水处理费收入</t>
  </si>
  <si>
    <t>五、债务付息支出</t>
  </si>
  <si>
    <t>六、债务发行费用支出</t>
  </si>
  <si>
    <t>七、抗疫特别国债安排的支出</t>
  </si>
  <si>
    <t>八、文化旅游体育与传媒支出</t>
  </si>
  <si>
    <t xml:space="preserve">二、地方政府债券转贷收入 </t>
  </si>
  <si>
    <t>一、补助镇级支出</t>
  </si>
  <si>
    <t>二、上解上级支出</t>
  </si>
  <si>
    <t>三、调出资金</t>
  </si>
  <si>
    <t>三、调入资金</t>
  </si>
  <si>
    <t>四、地方政府债务还本支出</t>
  </si>
  <si>
    <t>四、上年结转</t>
  </si>
  <si>
    <t>五、结转下年</t>
  </si>
  <si>
    <t xml:space="preserve">     政府性基金预算是对依照法律、行政法规的规定在一定期限内向特定对象征收、收取或者以其他方式筹集的资金，专项用于特定公共事业发展的收支预算。</t>
  </si>
  <si>
    <t xml:space="preserve">     以上表格直观反映2022年区级政府性基金预算收入与支出的平衡关系。收入总计（本级收入合计+转移性收入合计）=支出总计（本级支出合计+转移性支出合计）。                                                        </t>
  </si>
  <si>
    <t xml:space="preserve">    一、 2022年区级政府性基金预算收入</t>
  </si>
  <si>
    <t xml:space="preserve">     2022年区本级政府性基金预算收入年初预算数为71.3亿元，调整预算数为50亿元，变动预算数为50亿元，执行数为50.3亿元，决算数为50.3亿元，下降33%。                              </t>
  </si>
  <si>
    <t xml:space="preserve">     政府性基金预算本级收入加上上级补助收入、债务转贷收入等，收入总计76.1亿元。</t>
  </si>
  <si>
    <t xml:space="preserve">    二、 2022年区级政府性基金预算支出</t>
  </si>
  <si>
    <t xml:space="preserve">     2022年区本级政府性基金预算支出年初预算数为45.8亿元，调整预算数为58.9亿元，变动预算数为59.9亿元，执行数为59亿元，决算数为59亿元，增长45%。</t>
  </si>
  <si>
    <t xml:space="preserve">     政府性基金本级支出加上上解上级支出、调出资金等，支出总计76.1亿元。</t>
  </si>
  <si>
    <t>表8</t>
  </si>
  <si>
    <t>长度</t>
  </si>
  <si>
    <t>科目编码</t>
  </si>
  <si>
    <t>支                出</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</si>
  <si>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</si>
  <si>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</si>
  <si>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</si>
  <si>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</si>
  <si>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</si>
  <si>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</si>
  <si>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</si>
  <si>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</si>
  <si>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</si>
  <si>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</si>
  <si>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</si>
  <si>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</si>
  <si>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</si>
  <si>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</si>
  <si>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</si>
  <si>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</si>
  <si>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</si>
  <si>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</si>
  <si>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</si>
  <si>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</si>
  <si>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</si>
  <si>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</si>
  <si>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</si>
  <si>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</si>
  <si>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</si>
  <si>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</si>
  <si>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</si>
  <si>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  </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</si>
  <si>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</si>
  <si>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</si>
  <si>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</si>
  <si>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</si>
  <si>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</si>
  <si>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</si>
  <si>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</si>
  <si>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</si>
  <si>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</si>
  <si>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</si>
  <si>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</si>
  <si>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</si>
  <si>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</si>
  <si>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</si>
  <si>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其他地方自行试点项目收益专项债券发行费用支出</t>
  </si>
  <si>
    <t>表9</t>
  </si>
  <si>
    <t xml:space="preserve">2022年区级政府性基金预算转移支付收支决算表 </t>
  </si>
  <si>
    <t>收       入</t>
  </si>
  <si>
    <t xml:space="preserve">    大中型水库移民后期扶持基金</t>
  </si>
  <si>
    <t xml:space="preserve">    国有土地使用权出让相关支出</t>
  </si>
  <si>
    <t xml:space="preserve">    小型水库移民扶助基金</t>
  </si>
  <si>
    <t xml:space="preserve">    国有土地使用权出让收入</t>
  </si>
  <si>
    <t xml:space="preserve">    城市基础设施配套费收入</t>
  </si>
  <si>
    <t xml:space="preserve">    污水处理费</t>
  </si>
  <si>
    <t xml:space="preserve">    三峡水库库区基金</t>
  </si>
  <si>
    <t xml:space="preserve">    国家重大水利工程建设基金</t>
  </si>
  <si>
    <t xml:space="preserve">    彩票公益金</t>
  </si>
  <si>
    <t>备注：市级补助收入≠补助镇级支出。收入总计 (本级收入合计＋转移性收入合计) ＝支出总计 (本级支出合计＋转移性支出合计)。</t>
  </si>
  <si>
    <t>表10</t>
  </si>
  <si>
    <t xml:space="preserve">2022年区级政府性基金预算转移支付支出决算表 </t>
  </si>
  <si>
    <t>表11</t>
  </si>
  <si>
    <t xml:space="preserve">    土地收入结算支出</t>
  </si>
  <si>
    <t>表12</t>
  </si>
  <si>
    <t>收     入</t>
  </si>
  <si>
    <t>上年
决算数（隐藏）</t>
  </si>
  <si>
    <t>决算数比
上年
决算数
增长%</t>
  </si>
  <si>
    <t>总　　计</t>
  </si>
  <si>
    <t>一、利润收入</t>
  </si>
  <si>
    <t>一、解决历史遗留问题及改革成本支出</t>
  </si>
  <si>
    <t>二、股利、股息收入</t>
  </si>
  <si>
    <t xml:space="preserve">    国有企业改革成本支出</t>
  </si>
  <si>
    <t>三、产权转让收入</t>
  </si>
  <si>
    <t xml:space="preserve">    其他解决历史遗留问题及改革成本支出</t>
  </si>
  <si>
    <t>四、清算收入</t>
  </si>
  <si>
    <t>二、国有企业资本金注入</t>
  </si>
  <si>
    <t xml:space="preserve">     其他国有企业资本金注入</t>
  </si>
  <si>
    <t>三、其他国有资本经营预算支出(款)</t>
  </si>
  <si>
    <t xml:space="preserve">     其他国有资本经营预算支出(项)</t>
  </si>
  <si>
    <t>一、调入资金</t>
  </si>
  <si>
    <t>一、调出资金</t>
  </si>
  <si>
    <t>二、上年结转</t>
  </si>
  <si>
    <t>二、结转下年</t>
  </si>
  <si>
    <t xml:space="preserve">     国有资本经营预算是对国有资本收益作出支出安排的收支预算。</t>
  </si>
  <si>
    <t xml:space="preserve">     以上表格直观反映2022年区级国有资本经营预算收入与支出的平衡关系。收入总计（本级收入合计+转移性收入合计）=支出总计（本级支出合计+转移性支出合计）。                                                        </t>
  </si>
  <si>
    <t xml:space="preserve">    一、 2022年区级国有资本经营预算收入</t>
  </si>
  <si>
    <t xml:space="preserve">    2022年区本级国有资本经营预算收入年初预算数为1100万元，调整预算数为5400万元，变动预算数为5400万元，执行数为5425万元，决算数为5425万元，增长25.9%。                              </t>
  </si>
  <si>
    <t xml:space="preserve">    国有资本经营预算本级收入加上上级补助收入等，收入总计5425万元。</t>
  </si>
  <si>
    <t xml:space="preserve">    二、 2022年区级国有资本经营预算支出</t>
  </si>
  <si>
    <t xml:space="preserve">    2022年区本级国有资本经营预算支出年初预算数为1100万元，调整预算数为1100万元，变动预算数为1100万元，执行数为1100万元，决算数为1100万元，下降74.4%。</t>
  </si>
  <si>
    <t xml:space="preserve">    国有资本经营预算本级支出加上调出资金等，支出总计5425万元。</t>
  </si>
  <si>
    <t>表13</t>
  </si>
  <si>
    <t>2022年江津区社会保险基金收入决算表</t>
  </si>
  <si>
    <t>项目</t>
  </si>
  <si>
    <t>决算数为预算数的%</t>
  </si>
  <si>
    <t>决算数为上年决算数的%</t>
  </si>
  <si>
    <t>2019年决算数</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</si>
  <si>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</si>
  <si>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</si>
  <si>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</si>
  <si>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</si>
  <si>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</si>
  <si>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</si>
  <si>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</si>
  <si>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</si>
  <si>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</si>
  <si>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</si>
  <si>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</si>
  <si>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注：社会保险基金全市统筹，数据统一由市级公开。</t>
  </si>
  <si>
    <t>表14</t>
  </si>
  <si>
    <t>2022年江津区社会保险基金支出决算表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</si>
  <si>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</si>
  <si>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</si>
  <si>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</si>
  <si>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</si>
  <si>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</si>
  <si>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</si>
  <si>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</si>
  <si>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</si>
  <si>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</si>
  <si>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</si>
  <si>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</si>
  <si>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</si>
  <si>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r>
      <rPr>
        <sz val="11"/>
        <color theme="1"/>
        <rFont val="等线"/>
        <charset val="134"/>
      </rPr>
      <t xml:space="preserve"> </t>
    </r>
    <r>
      <rPr>
        <sz val="11"/>
        <color theme="1"/>
        <rFont val="等线"/>
        <charset val="134"/>
      </rPr>
      <t xml:space="preserve">   </t>
    </r>
    <r>
      <rPr>
        <sz val="11"/>
        <color theme="1"/>
        <rFont val="等线"/>
        <charset val="134"/>
      </rPr>
      <t>其中：待遇支出</t>
    </r>
  </si>
  <si>
    <t>表15</t>
  </si>
  <si>
    <t>2022年江津区社会保险基金结余决算表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</si>
  <si>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</si>
  <si>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</si>
  <si>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</si>
  <si>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</si>
  <si>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</si>
  <si>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</si>
  <si>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</si>
  <si>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</si>
  <si>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</si>
  <si>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</si>
  <si>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</si>
  <si>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</si>
  <si>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</si>
  <si>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</si>
  <si>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</si>
  <si>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</si>
  <si>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表16</t>
  </si>
  <si>
    <t>地   区</t>
  </si>
  <si>
    <t>2022年债务限额</t>
  </si>
  <si>
    <t>2022年债务余额</t>
  </si>
  <si>
    <t>小计</t>
  </si>
  <si>
    <t>一般债务</t>
  </si>
  <si>
    <t>专项债务</t>
  </si>
  <si>
    <t>合  计</t>
  </si>
  <si>
    <t>江津区</t>
  </si>
  <si>
    <t>表17</t>
  </si>
  <si>
    <t>序号</t>
  </si>
  <si>
    <t>项目名称</t>
  </si>
  <si>
    <t>项目领域</t>
  </si>
  <si>
    <t>项目主管部门</t>
  </si>
  <si>
    <t>项目实施单位</t>
  </si>
  <si>
    <t>债券性质</t>
  </si>
  <si>
    <t>债券规模</t>
  </si>
  <si>
    <t>发行时间
（年/月）</t>
  </si>
  <si>
    <t>合        计</t>
  </si>
  <si>
    <t>江津六中扩建工程</t>
  </si>
  <si>
    <t>教育</t>
  </si>
  <si>
    <t>区教委</t>
  </si>
  <si>
    <t>江津六中</t>
  </si>
  <si>
    <t>一般债券</t>
  </si>
  <si>
    <t>2022/07</t>
  </si>
  <si>
    <t>重庆市江南职业学校学生公寓扩建工程</t>
  </si>
  <si>
    <t>江南职业学校</t>
  </si>
  <si>
    <t>国省县道改造提升工程</t>
  </si>
  <si>
    <t>交通基础设施</t>
  </si>
  <si>
    <t>区交通局</t>
  </si>
  <si>
    <t>津通公司</t>
  </si>
  <si>
    <t>2022年江津区农村公路建设项目</t>
  </si>
  <si>
    <t>重庆市江津区驴子溪现代农业园区重点河段综合治理工程</t>
  </si>
  <si>
    <t>水利</t>
  </si>
  <si>
    <t>区水利局</t>
  </si>
  <si>
    <t>几江防洪堤公司</t>
  </si>
  <si>
    <t>重庆綦江（江津区段）防洪护岸综合治理工程</t>
  </si>
  <si>
    <t>重庆市江津区清溪沟水库渡改人行桥工程</t>
  </si>
  <si>
    <t>清溪沟水库管理所</t>
  </si>
  <si>
    <t>江津区坡耕地水土流失综合治理项目</t>
  </si>
  <si>
    <t>石蟆镇人民政府</t>
  </si>
  <si>
    <t>江津区大同水库中型灌区节水配套改造项目</t>
  </si>
  <si>
    <t>寿源公司</t>
  </si>
  <si>
    <t>重庆市江津区白沙镇四方井水库项目</t>
  </si>
  <si>
    <t>渝庆公司</t>
  </si>
  <si>
    <t>江津区残疾人康复服务中心建设工程</t>
  </si>
  <si>
    <t>其他社会事业</t>
  </si>
  <si>
    <t>区残联</t>
  </si>
  <si>
    <t>重庆市江津区骆崃山旅游景区基础设施建设项目</t>
  </si>
  <si>
    <t>西湖镇人民政府</t>
  </si>
  <si>
    <t>双福工业园市政基础设施建设项目</t>
  </si>
  <si>
    <t>产业园区基础设施</t>
  </si>
  <si>
    <t>双福工业园发展中心</t>
  </si>
  <si>
    <t>2022/09</t>
  </si>
  <si>
    <t>东关路与裕民路交通信号灯及电子警察工程</t>
  </si>
  <si>
    <t>其他市政建设</t>
  </si>
  <si>
    <t>区住房和城乡建设委员会</t>
  </si>
  <si>
    <t>滨江工程公司</t>
  </si>
  <si>
    <t>瑞安路、瑞安南路改造工程项目</t>
  </si>
  <si>
    <t>区城市管理局</t>
  </si>
  <si>
    <t>城市公用事业管理所</t>
  </si>
  <si>
    <t>支坪新区污水处理厂工程</t>
  </si>
  <si>
    <t>污水处理（城镇）</t>
  </si>
  <si>
    <t>区生态环境局</t>
  </si>
  <si>
    <t>宏业环保科技公司</t>
  </si>
  <si>
    <t>笋溪河白杨坝和塘河入江口断面水质自动监测站</t>
  </si>
  <si>
    <t>华信建设开发有限公司</t>
  </si>
  <si>
    <t>慈云镇小园村农村移民安置区精准帮扶项目</t>
  </si>
  <si>
    <t>慈云镇人民政府</t>
  </si>
  <si>
    <t>重庆市江津区壁南河德感工业园区重点河段综合治理工程</t>
  </si>
  <si>
    <t>江津区匡家湾等17座一般小二型病险水库除险加固工程</t>
  </si>
  <si>
    <t>水利工程管理站</t>
  </si>
  <si>
    <t>江津区农业综合开发清溪沟水库中型灌区节水配套改造项目</t>
  </si>
  <si>
    <t>双福片区中小学建设项目</t>
  </si>
  <si>
    <t>德感小学改扩建工程</t>
  </si>
  <si>
    <t>滨江新城建设管理中心</t>
  </si>
  <si>
    <t>重庆工商学校学前教育实训基地建设项目</t>
  </si>
  <si>
    <t>重庆工商学校</t>
  </si>
  <si>
    <t>专项债券</t>
  </si>
  <si>
    <t>2022/01</t>
  </si>
  <si>
    <t>江津区肿瘤医院建设工程</t>
  </si>
  <si>
    <t>卫生健康</t>
  </si>
  <si>
    <t>区卫生健康委</t>
  </si>
  <si>
    <t>区第二人民医院</t>
  </si>
  <si>
    <t>江津区精神卫生中心项目</t>
  </si>
  <si>
    <t>区精神卫生中心</t>
  </si>
  <si>
    <t>重庆市江津区中医院住院综合大楼工程</t>
  </si>
  <si>
    <t>区中医院</t>
  </si>
  <si>
    <t>江津区统筹城乡发展基础设施建设项目（一期）</t>
  </si>
  <si>
    <t>重庆市江津区鹅公水库工程</t>
  </si>
  <si>
    <t>江津区滨江体育公园建设项目</t>
  </si>
  <si>
    <t>区体育局</t>
  </si>
  <si>
    <t>双福新区老旧小区改造及配套设施项目</t>
  </si>
  <si>
    <t>城镇老旧小区改造</t>
  </si>
  <si>
    <t>双福建设公司</t>
  </si>
  <si>
    <t>双福新区智能产业园综合体项目</t>
  </si>
  <si>
    <t>滨江新城德感片区综合设施配套项目</t>
  </si>
  <si>
    <t>德感工业园污水处理厂及基础设施综合提升项目</t>
  </si>
  <si>
    <t>德感工业园发展中心</t>
  </si>
  <si>
    <t>德感建设公司</t>
  </si>
  <si>
    <t>西部（重庆）科学城江津园区德感街道片区基础设施综合提升项目</t>
  </si>
  <si>
    <t>江津区德感工业园包装产业园及配套基础设施建设项目</t>
  </si>
  <si>
    <t>江津区四面山文化旅游服务基础设施项目（一期）</t>
  </si>
  <si>
    <t>文化旅游</t>
  </si>
  <si>
    <t>四面山管委会</t>
  </si>
  <si>
    <t>四面山旅投公司</t>
  </si>
  <si>
    <t>2022/04</t>
  </si>
  <si>
    <t>2022/06</t>
  </si>
  <si>
    <t>重庆市江津区第二人民医院传染病专科楼建设工程</t>
  </si>
  <si>
    <t>鼎山体育中心</t>
  </si>
  <si>
    <t>区国资委</t>
  </si>
  <si>
    <t>华信公司</t>
  </si>
  <si>
    <t>西部（重庆）科学城江津园区A区基础设施综合提升项目</t>
  </si>
  <si>
    <t>津鹰人才公寓及配套工程</t>
  </si>
  <si>
    <t>滨江集团公司</t>
  </si>
  <si>
    <t>重庆市江津区圣泉社区卫生服务中心项目</t>
  </si>
  <si>
    <t>重庆市江津区第二人民医院双宝院区建设工程</t>
  </si>
  <si>
    <t>2022/10</t>
  </si>
  <si>
    <t>表18</t>
  </si>
  <si>
    <t>一、2021年末地方政府债务余额</t>
  </si>
  <si>
    <t xml:space="preserve">  其中：一般债务</t>
  </si>
  <si>
    <t xml:space="preserve">       专项债务</t>
  </si>
  <si>
    <t>二、2021年地方政府债务限额</t>
  </si>
  <si>
    <t xml:space="preserve">        专项债务</t>
  </si>
  <si>
    <t>三、2022年地方政府债务发行决算数</t>
  </si>
  <si>
    <t xml:space="preserve">     新增一般债券发行额</t>
  </si>
  <si>
    <t xml:space="preserve">     再融资一般债券发行额</t>
  </si>
  <si>
    <t xml:space="preserve">     新增专项债券发行额</t>
  </si>
  <si>
    <t xml:space="preserve">     再融资专项债券发行额</t>
  </si>
  <si>
    <t>四、2022年地方政府债务还本决算数</t>
  </si>
  <si>
    <t xml:space="preserve">     一般债务还本支出</t>
  </si>
  <si>
    <t xml:space="preserve">     采用其他方式化解的一般债务本金</t>
  </si>
  <si>
    <t xml:space="preserve">     专项债务还本支出</t>
  </si>
  <si>
    <t xml:space="preserve">     采用其他方式化解的专项债务本金</t>
  </si>
  <si>
    <t>五、2022年地方政府债务付息决算数</t>
  </si>
  <si>
    <t xml:space="preserve">     一般债务付息支出</t>
  </si>
  <si>
    <t xml:space="preserve">     专项债务付息支出</t>
  </si>
  <si>
    <t>六、2022年末地方政府债务余额决算数</t>
  </si>
  <si>
    <t>七、2022年地方政府债务限额</t>
  </si>
  <si>
    <t>表19</t>
  </si>
  <si>
    <t>项    目</t>
  </si>
  <si>
    <t>年初预算数</t>
  </si>
  <si>
    <t>较预算数增（减）</t>
  </si>
  <si>
    <t>一、因公出国（境）费</t>
  </si>
  <si>
    <t>二、公务接待费</t>
  </si>
  <si>
    <t>三、公务用车购置及运行维护费</t>
  </si>
  <si>
    <t>（一）公务用车购置</t>
  </si>
  <si>
    <t>（二）公务用车运行维护费</t>
  </si>
  <si>
    <t>说明：区级“三公”经费有关实物量指标：因公出国（境）0个团，因公出国（境）0人，公务用车保有量536辆，国内公务接待1991个批次，国内公务接待23502人。</t>
  </si>
</sst>
</file>

<file path=xl/styles.xml><?xml version="1.0" encoding="utf-8"?>
<styleSheet xmlns="http://schemas.openxmlformats.org/spreadsheetml/2006/main">
  <numFmts count="17">
    <numFmt numFmtId="176" formatCode="#,##0.00_);[Red]\(#,##0.00\)"/>
    <numFmt numFmtId="42" formatCode="_ &quot;￥&quot;* #,##0_ ;_ &quot;￥&quot;* \-#,##0_ ;_ &quot;￥&quot;* &quot;-&quot;_ ;_ @_ "/>
    <numFmt numFmtId="177" formatCode="0.0_);[Red]\(0.0\)"/>
    <numFmt numFmtId="178" formatCode="0_ "/>
    <numFmt numFmtId="44" formatCode="_ &quot;￥&quot;* #,##0.00_ ;_ &quot;￥&quot;* \-#,##0.00_ ;_ &quot;￥&quot;* &quot;-&quot;??_ ;_ @_ "/>
    <numFmt numFmtId="41" formatCode="_ * #,##0_ ;_ * \-#,##0_ ;_ * &quot;-&quot;_ ;_ @_ "/>
    <numFmt numFmtId="179" formatCode="#,##0_ "/>
    <numFmt numFmtId="43" formatCode="_ * #,##0.00_ ;_ * \-#,##0.00_ ;_ * &quot;-&quot;??_ ;_ @_ "/>
    <numFmt numFmtId="180" formatCode="0_);[Red]\(0\)"/>
    <numFmt numFmtId="181" formatCode="yyyy&quot;年&quot;m&quot;月&quot;;@"/>
    <numFmt numFmtId="182" formatCode="#,##0.000000"/>
    <numFmt numFmtId="183" formatCode="0.00_ "/>
    <numFmt numFmtId="184" formatCode="#,##0.0"/>
    <numFmt numFmtId="185" formatCode="0.0_ "/>
    <numFmt numFmtId="186" formatCode="_ * #,##0_ ;_ * \-#,##0_ ;_ * &quot;-&quot;??_ ;_ @_ "/>
    <numFmt numFmtId="187" formatCode="#,##0_);[Red]\(#,##0\)"/>
    <numFmt numFmtId="188" formatCode="###,##0"/>
  </numFmts>
  <fonts count="73">
    <font>
      <sz val="11"/>
      <color theme="1"/>
      <name val="等线"/>
      <charset val="134"/>
    </font>
    <font>
      <sz val="12"/>
      <color indexed="8"/>
      <name val="等线"/>
      <charset val="134"/>
    </font>
    <font>
      <b/>
      <sz val="20"/>
      <name val="方正黑体_GBK"/>
      <charset val="134"/>
    </font>
    <font>
      <sz val="12"/>
      <name val="宋体"/>
      <charset val="134"/>
    </font>
    <font>
      <sz val="22"/>
      <name val="方正小标宋_GBK"/>
      <charset val="134"/>
    </font>
    <font>
      <b/>
      <sz val="12"/>
      <name val="宋体"/>
      <charset val="134"/>
    </font>
    <font>
      <sz val="11"/>
      <color indexed="8"/>
      <name val="等线"/>
      <charset val="134"/>
    </font>
    <font>
      <sz val="11"/>
      <name val="等线"/>
      <charset val="134"/>
    </font>
    <font>
      <sz val="20"/>
      <color indexed="8"/>
      <name val="方正黑体_GBK"/>
      <charset val="134"/>
    </font>
    <font>
      <sz val="12"/>
      <name val="方正书宋_GBK"/>
      <charset val="134"/>
    </font>
    <font>
      <sz val="12"/>
      <name val="方正黑体_GBK"/>
      <charset val="134"/>
    </font>
    <font>
      <b/>
      <sz val="12"/>
      <name val="方正书宋_GBK"/>
      <charset val="134"/>
    </font>
    <font>
      <sz val="12"/>
      <color indexed="8"/>
      <name val="Times New Roman"/>
      <charset val="134"/>
    </font>
    <font>
      <sz val="12"/>
      <color theme="1"/>
      <name val="Times New Roman"/>
      <charset val="134"/>
    </font>
    <font>
      <sz val="12"/>
      <name val="Times New Roman"/>
      <charset val="134"/>
    </font>
    <font>
      <sz val="10"/>
      <name val="等线"/>
      <charset val="134"/>
    </font>
    <font>
      <sz val="12"/>
      <name val="方正仿宋_GBK"/>
      <charset val="134"/>
    </font>
    <font>
      <sz val="12"/>
      <color indexed="8"/>
      <name val="方正仿宋_GBK"/>
      <charset val="134"/>
    </font>
    <font>
      <sz val="9"/>
      <name val="SimSun"/>
      <charset val="134"/>
    </font>
    <font>
      <sz val="12"/>
      <color indexed="8"/>
      <name val="方正书宋_GBK"/>
      <charset val="134"/>
    </font>
    <font>
      <b/>
      <sz val="22"/>
      <name val="方正小标宋_GBK"/>
      <charset val="134"/>
    </font>
    <font>
      <b/>
      <sz val="11"/>
      <color indexed="8"/>
      <name val="等线"/>
      <charset val="134"/>
    </font>
    <font>
      <sz val="11"/>
      <color theme="1"/>
      <name val="等线"/>
      <charset val="134"/>
      <scheme val="minor"/>
    </font>
    <font>
      <sz val="22"/>
      <color theme="1"/>
      <name val="方正小标宋_GBK"/>
      <charset val="134"/>
    </font>
    <font>
      <sz val="16"/>
      <name val="方正仿宋_GBK"/>
      <charset val="134"/>
    </font>
    <font>
      <b/>
      <sz val="16"/>
      <name val="方正仿宋_GBK"/>
      <charset val="134"/>
    </font>
    <font>
      <sz val="12"/>
      <name val="仿宋_GB2312"/>
      <charset val="134"/>
    </font>
    <font>
      <sz val="20"/>
      <name val="方正黑体_GBK"/>
      <charset val="134"/>
    </font>
    <font>
      <sz val="22"/>
      <color indexed="8"/>
      <name val="方正小标宋_GBK"/>
      <charset val="134"/>
    </font>
    <font>
      <b/>
      <sz val="18"/>
      <color indexed="8"/>
      <name val="等线"/>
      <charset val="134"/>
    </font>
    <font>
      <sz val="10"/>
      <color indexed="8"/>
      <name val="等线"/>
      <charset val="134"/>
    </font>
    <font>
      <sz val="12"/>
      <color indexed="8"/>
      <name val="宋体"/>
      <charset val="134"/>
    </font>
    <font>
      <sz val="14"/>
      <name val="方正楷体_GBK"/>
      <charset val="134"/>
    </font>
    <font>
      <b/>
      <sz val="12"/>
      <color indexed="8"/>
      <name val="宋体"/>
      <charset val="134"/>
    </font>
    <font>
      <sz val="11"/>
      <name val="宋体"/>
      <charset val="134"/>
    </font>
    <font>
      <b/>
      <sz val="12"/>
      <name val="等线"/>
      <charset val="134"/>
    </font>
    <font>
      <sz val="12"/>
      <name val="等线"/>
      <charset val="134"/>
    </font>
    <font>
      <sz val="20"/>
      <color indexed="8"/>
      <name val="方正小标宋_GBK"/>
      <charset val="134"/>
    </font>
    <font>
      <sz val="12"/>
      <name val="等线 Light"/>
      <charset val="134"/>
    </font>
    <font>
      <sz val="12"/>
      <name val="黑体"/>
      <charset val="134"/>
    </font>
    <font>
      <sz val="10"/>
      <name val="宋体"/>
      <charset val="134"/>
    </font>
    <font>
      <b/>
      <sz val="12"/>
      <color indexed="8"/>
      <name val="等线"/>
      <charset val="134"/>
    </font>
    <font>
      <sz val="18"/>
      <color indexed="8"/>
      <name val="方正小标宋_GBK"/>
      <charset val="134"/>
    </font>
    <font>
      <b/>
      <sz val="12"/>
      <color indexed="8"/>
      <name val="方正书宋_GBK"/>
      <charset val="134"/>
    </font>
    <font>
      <b/>
      <sz val="12"/>
      <name val="Times New Roman"/>
      <charset val="134"/>
    </font>
    <font>
      <sz val="14"/>
      <color indexed="8"/>
      <name val="方正楷体_GBK"/>
      <charset val="134"/>
    </font>
    <font>
      <b/>
      <sz val="11"/>
      <color indexed="8"/>
      <name val="宋体"/>
      <charset val="134"/>
    </font>
    <font>
      <sz val="11"/>
      <color indexed="8"/>
      <name val="宋体"/>
      <charset val="134"/>
    </font>
    <font>
      <sz val="18"/>
      <name val="方正黑体_GBK"/>
      <charset val="134"/>
    </font>
    <font>
      <sz val="11"/>
      <name val="方正书宋_GBK"/>
      <charset val="134"/>
    </font>
    <font>
      <sz val="24"/>
      <color theme="1"/>
      <name val="方正小标宋_GBK"/>
      <charset val="134"/>
    </font>
    <font>
      <sz val="16"/>
      <color theme="1"/>
      <name val="方正仿宋_GBK"/>
      <charset val="134"/>
    </font>
    <font>
      <b/>
      <sz val="11"/>
      <color rgb="FF3F3F3F"/>
      <name val="等线"/>
      <charset val="0"/>
      <scheme val="minor"/>
    </font>
    <font>
      <sz val="11"/>
      <color theme="0"/>
      <name val="等线"/>
      <charset val="0"/>
      <scheme val="minor"/>
    </font>
    <font>
      <sz val="11"/>
      <color theme="1"/>
      <name val="等线"/>
      <charset val="0"/>
      <scheme val="minor"/>
    </font>
    <font>
      <i/>
      <sz val="11"/>
      <color rgb="FF7F7F7F"/>
      <name val="等线"/>
      <charset val="0"/>
      <scheme val="minor"/>
    </font>
    <font>
      <b/>
      <sz val="11"/>
      <color theme="1"/>
      <name val="等线"/>
      <charset val="0"/>
      <scheme val="minor"/>
    </font>
    <font>
      <sz val="11"/>
      <color rgb="FF3F3F76"/>
      <name val="等线"/>
      <charset val="0"/>
      <scheme val="minor"/>
    </font>
    <font>
      <u/>
      <sz val="11"/>
      <color rgb="FF800080"/>
      <name val="等线"/>
      <charset val="0"/>
      <scheme val="minor"/>
    </font>
    <font>
      <sz val="11"/>
      <color rgb="FFFA7D00"/>
      <name val="等线"/>
      <charset val="0"/>
      <scheme val="minor"/>
    </font>
    <font>
      <sz val="11"/>
      <color rgb="FF9C0006"/>
      <name val="等线"/>
      <charset val="0"/>
      <scheme val="minor"/>
    </font>
    <font>
      <u/>
      <sz val="11"/>
      <color rgb="FF0000FF"/>
      <name val="等线"/>
      <charset val="0"/>
      <scheme val="minor"/>
    </font>
    <font>
      <sz val="11"/>
      <color rgb="FF9C6500"/>
      <name val="等线"/>
      <charset val="0"/>
      <scheme val="minor"/>
    </font>
    <font>
      <b/>
      <sz val="11"/>
      <color rgb="FFFA7D00"/>
      <name val="等线"/>
      <charset val="0"/>
      <scheme val="minor"/>
    </font>
    <font>
      <b/>
      <sz val="13"/>
      <color theme="3"/>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b/>
      <sz val="15"/>
      <color theme="3"/>
      <name val="等线"/>
      <charset val="134"/>
      <scheme val="minor"/>
    </font>
    <font>
      <sz val="11"/>
      <color rgb="FF006100"/>
      <name val="等线"/>
      <charset val="0"/>
      <scheme val="minor"/>
    </font>
    <font>
      <b/>
      <sz val="11"/>
      <color rgb="FFFFFFFF"/>
      <name val="等线"/>
      <charset val="0"/>
      <scheme val="minor"/>
    </font>
    <font>
      <sz val="10"/>
      <name val="Arial"/>
      <charset val="134"/>
    </font>
    <font>
      <sz val="24"/>
      <color theme="1"/>
      <name val="Times New Roman"/>
      <charset val="134"/>
    </font>
  </fonts>
  <fills count="33">
    <fill>
      <patternFill patternType="none"/>
    </fill>
    <fill>
      <patternFill patternType="gray125"/>
    </fill>
    <fill>
      <patternFill patternType="solid">
        <fgColor rgb="FFF2F2F2"/>
        <bgColor indexed="64"/>
      </patternFill>
    </fill>
    <fill>
      <patternFill patternType="solid">
        <fgColor theme="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5" tint="0.799981688894314"/>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92">
    <xf numFmtId="0" fontId="0" fillId="0" borderId="0">
      <alignment vertical="center"/>
    </xf>
    <xf numFmtId="42" fontId="22" fillId="0" borderId="0" applyFont="0" applyFill="0" applyBorder="0" applyAlignment="0" applyProtection="0">
      <alignment vertical="center"/>
    </xf>
    <xf numFmtId="0" fontId="54" fillId="15" borderId="0" applyNumberFormat="0" applyBorder="0" applyAlignment="0" applyProtection="0">
      <alignment vertical="center"/>
    </xf>
    <xf numFmtId="0" fontId="57" fillId="11" borderId="14" applyNumberFormat="0" applyAlignment="0" applyProtection="0">
      <alignment vertical="center"/>
    </xf>
    <xf numFmtId="44" fontId="22" fillId="0" borderId="0" applyFont="0" applyFill="0" applyBorder="0" applyAlignment="0" applyProtection="0">
      <alignment vertical="center"/>
    </xf>
    <xf numFmtId="0" fontId="47" fillId="0" borderId="0">
      <alignment vertical="center"/>
    </xf>
    <xf numFmtId="41" fontId="22" fillId="0" borderId="0" applyFont="0" applyFill="0" applyBorder="0" applyAlignment="0" applyProtection="0">
      <alignment vertical="center"/>
    </xf>
    <xf numFmtId="0" fontId="54" fillId="5" borderId="0" applyNumberFormat="0" applyBorder="0" applyAlignment="0" applyProtection="0">
      <alignment vertical="center"/>
    </xf>
    <xf numFmtId="0" fontId="60" fillId="16" borderId="0" applyNumberFormat="0" applyBorder="0" applyAlignment="0" applyProtection="0">
      <alignment vertical="center"/>
    </xf>
    <xf numFmtId="43" fontId="6" fillId="0" borderId="0" applyFont="0" applyFill="0" applyBorder="0" applyAlignment="0" applyProtection="0">
      <alignment vertical="center"/>
    </xf>
    <xf numFmtId="0" fontId="53" fillId="20" borderId="0" applyNumberFormat="0" applyBorder="0" applyAlignment="0" applyProtection="0">
      <alignment vertical="center"/>
    </xf>
    <xf numFmtId="0" fontId="61" fillId="0" borderId="0" applyNumberFormat="0" applyFill="0" applyBorder="0" applyAlignment="0" applyProtection="0">
      <alignment vertical="center"/>
    </xf>
    <xf numFmtId="9" fontId="22" fillId="0" borderId="0" applyFont="0" applyFill="0" applyBorder="0" applyAlignment="0" applyProtection="0">
      <alignment vertical="center"/>
    </xf>
    <xf numFmtId="0" fontId="3" fillId="0" borderId="0">
      <alignment vertical="center"/>
    </xf>
    <xf numFmtId="0" fontId="58" fillId="0" borderId="0" applyNumberFormat="0" applyFill="0" applyBorder="0" applyAlignment="0" applyProtection="0">
      <alignment vertical="center"/>
    </xf>
    <xf numFmtId="40" fontId="47" fillId="0" borderId="0" applyFont="0" applyFill="0" applyBorder="0" applyAlignment="0" applyProtection="0">
      <alignment vertical="center"/>
    </xf>
    <xf numFmtId="9" fontId="6" fillId="0" borderId="0" applyFont="0" applyFill="0" applyBorder="0" applyAlignment="0" applyProtection="0">
      <alignment vertical="center"/>
    </xf>
    <xf numFmtId="0" fontId="22" fillId="22" borderId="17" applyNumberFormat="0" applyFont="0" applyAlignment="0" applyProtection="0">
      <alignment vertical="center"/>
    </xf>
    <xf numFmtId="0" fontId="0" fillId="0" borderId="0">
      <alignment vertical="center"/>
    </xf>
    <xf numFmtId="0" fontId="53" fillId="23"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9" fontId="6" fillId="0" borderId="0" applyFont="0" applyFill="0" applyBorder="0" applyAlignment="0" applyProtection="0">
      <alignment vertical="center"/>
    </xf>
    <xf numFmtId="0" fontId="68" fillId="0" borderId="16" applyNumberFormat="0" applyFill="0" applyAlignment="0" applyProtection="0">
      <alignment vertical="center"/>
    </xf>
    <xf numFmtId="0" fontId="64" fillId="0" borderId="16" applyNumberFormat="0" applyFill="0" applyAlignment="0" applyProtection="0">
      <alignment vertical="center"/>
    </xf>
    <xf numFmtId="0" fontId="0" fillId="0" borderId="0">
      <alignment vertical="center"/>
    </xf>
    <xf numFmtId="0" fontId="53" fillId="14" borderId="0" applyNumberFormat="0" applyBorder="0" applyAlignment="0" applyProtection="0">
      <alignment vertical="center"/>
    </xf>
    <xf numFmtId="0" fontId="65" fillId="0" borderId="18" applyNumberFormat="0" applyFill="0" applyAlignment="0" applyProtection="0">
      <alignment vertical="center"/>
    </xf>
    <xf numFmtId="0" fontId="53" fillId="13" borderId="0" applyNumberFormat="0" applyBorder="0" applyAlignment="0" applyProtection="0">
      <alignment vertical="center"/>
    </xf>
    <xf numFmtId="0" fontId="52" fillId="2" borderId="12" applyNumberFormat="0" applyAlignment="0" applyProtection="0">
      <alignment vertical="center"/>
    </xf>
    <xf numFmtId="0" fontId="63" fillId="2" borderId="14" applyNumberFormat="0" applyAlignment="0" applyProtection="0">
      <alignment vertical="center"/>
    </xf>
    <xf numFmtId="0" fontId="70" fillId="27" borderId="19" applyNumberFormat="0" applyAlignment="0" applyProtection="0">
      <alignment vertical="center"/>
    </xf>
    <xf numFmtId="0" fontId="54" fillId="12" borderId="0" applyNumberFormat="0" applyBorder="0" applyAlignment="0" applyProtection="0">
      <alignment vertical="center"/>
    </xf>
    <xf numFmtId="0" fontId="53" fillId="3" borderId="0" applyNumberFormat="0" applyBorder="0" applyAlignment="0" applyProtection="0">
      <alignment vertical="center"/>
    </xf>
    <xf numFmtId="0" fontId="59" fillId="0" borderId="15" applyNumberFormat="0" applyFill="0" applyAlignment="0" applyProtection="0">
      <alignment vertical="center"/>
    </xf>
    <xf numFmtId="0" fontId="56" fillId="0" borderId="13" applyNumberFormat="0" applyFill="0" applyAlignment="0" applyProtection="0">
      <alignment vertical="center"/>
    </xf>
    <xf numFmtId="0" fontId="69" fillId="26" borderId="0" applyNumberFormat="0" applyBorder="0" applyAlignment="0" applyProtection="0">
      <alignment vertical="center"/>
    </xf>
    <xf numFmtId="0" fontId="62" fillId="21" borderId="0" applyNumberFormat="0" applyBorder="0" applyAlignment="0" applyProtection="0">
      <alignment vertical="center"/>
    </xf>
    <xf numFmtId="0" fontId="54" fillId="31" borderId="0" applyNumberFormat="0" applyBorder="0" applyAlignment="0" applyProtection="0">
      <alignment vertical="center"/>
    </xf>
    <xf numFmtId="0" fontId="53" fillId="25" borderId="0" applyNumberFormat="0" applyBorder="0" applyAlignment="0" applyProtection="0">
      <alignment vertical="center"/>
    </xf>
    <xf numFmtId="0" fontId="54" fillId="32" borderId="0" applyNumberFormat="0" applyBorder="0" applyAlignment="0" applyProtection="0">
      <alignment vertical="center"/>
    </xf>
    <xf numFmtId="0" fontId="54" fillId="17" borderId="0" applyNumberFormat="0" applyBorder="0" applyAlignment="0" applyProtection="0">
      <alignment vertical="center"/>
    </xf>
    <xf numFmtId="0" fontId="0" fillId="0" borderId="0">
      <alignment vertical="center"/>
    </xf>
    <xf numFmtId="0" fontId="54" fillId="28" borderId="0" applyNumberFormat="0" applyBorder="0" applyAlignment="0" applyProtection="0">
      <alignment vertical="center"/>
    </xf>
    <xf numFmtId="0" fontId="54" fillId="10" borderId="0" applyNumberFormat="0" applyBorder="0" applyAlignment="0" applyProtection="0">
      <alignment vertical="center"/>
    </xf>
    <xf numFmtId="0" fontId="53" fillId="30" borderId="0" applyNumberFormat="0" applyBorder="0" applyAlignment="0" applyProtection="0">
      <alignment vertical="center"/>
    </xf>
    <xf numFmtId="0" fontId="3" fillId="0" borderId="0"/>
    <xf numFmtId="0" fontId="53" fillId="9" borderId="0" applyNumberFormat="0" applyBorder="0" applyAlignment="0" applyProtection="0">
      <alignment vertical="center"/>
    </xf>
    <xf numFmtId="0" fontId="54" fillId="7" borderId="0" applyNumberFormat="0" applyBorder="0" applyAlignment="0" applyProtection="0">
      <alignment vertical="center"/>
    </xf>
    <xf numFmtId="0" fontId="54" fillId="19" borderId="0" applyNumberFormat="0" applyBorder="0" applyAlignment="0" applyProtection="0">
      <alignment vertical="center"/>
    </xf>
    <xf numFmtId="0" fontId="53" fillId="6" borderId="0" applyNumberFormat="0" applyBorder="0" applyAlignment="0" applyProtection="0">
      <alignment vertical="center"/>
    </xf>
    <xf numFmtId="0" fontId="34" fillId="0" borderId="0">
      <alignment vertical="center"/>
    </xf>
    <xf numFmtId="0" fontId="54" fillId="8" borderId="0" applyNumberFormat="0" applyBorder="0" applyAlignment="0" applyProtection="0">
      <alignment vertical="center"/>
    </xf>
    <xf numFmtId="0" fontId="53" fillId="24" borderId="0" applyNumberFormat="0" applyBorder="0" applyAlignment="0" applyProtection="0">
      <alignment vertical="center"/>
    </xf>
    <xf numFmtId="0" fontId="53" fillId="29" borderId="0" applyNumberFormat="0" applyBorder="0" applyAlignment="0" applyProtection="0">
      <alignment vertical="center"/>
    </xf>
    <xf numFmtId="0" fontId="3" fillId="0" borderId="0"/>
    <xf numFmtId="0" fontId="3" fillId="0" borderId="0">
      <alignment vertical="center"/>
    </xf>
    <xf numFmtId="0" fontId="54" fillId="4" borderId="0" applyNumberFormat="0" applyBorder="0" applyAlignment="0" applyProtection="0">
      <alignment vertical="center"/>
    </xf>
    <xf numFmtId="0" fontId="0" fillId="0" borderId="0">
      <alignment vertical="center"/>
    </xf>
    <xf numFmtId="0" fontId="53"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0" borderId="0"/>
    <xf numFmtId="0" fontId="0" fillId="0" borderId="0"/>
    <xf numFmtId="0" fontId="3" fillId="0" borderId="0">
      <alignment vertical="center"/>
    </xf>
    <xf numFmtId="0" fontId="0" fillId="0" borderId="0">
      <alignment vertical="center"/>
    </xf>
    <xf numFmtId="0" fontId="0" fillId="0" borderId="0">
      <alignment vertical="center"/>
    </xf>
    <xf numFmtId="0" fontId="3" fillId="0" borderId="0"/>
    <xf numFmtId="0" fontId="0" fillId="0" borderId="0">
      <alignment vertical="center"/>
    </xf>
    <xf numFmtId="0" fontId="0" fillId="0" borderId="0">
      <alignment vertical="center"/>
    </xf>
    <xf numFmtId="0" fontId="0" fillId="0" borderId="0"/>
    <xf numFmtId="0" fontId="3" fillId="0" borderId="0"/>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71" fillId="0" borderId="0"/>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176" fontId="47" fillId="0" borderId="0" applyFont="0" applyFill="0" applyBorder="0" applyAlignment="0" applyProtection="0">
      <alignment vertical="center"/>
    </xf>
    <xf numFmtId="41" fontId="6" fillId="0" borderId="0" applyFont="0" applyFill="0" applyBorder="0" applyAlignment="0" applyProtection="0">
      <alignment vertical="center"/>
    </xf>
    <xf numFmtId="41" fontId="6" fillId="0" borderId="0" applyFont="0" applyFill="0" applyBorder="0" applyAlignment="0" applyProtection="0">
      <alignment vertical="center"/>
    </xf>
    <xf numFmtId="41" fontId="6" fillId="0" borderId="0" applyFont="0" applyFill="0" applyBorder="0" applyAlignment="0" applyProtection="0">
      <alignment vertical="center"/>
    </xf>
    <xf numFmtId="41" fontId="6" fillId="0" borderId="0" applyFont="0" applyFill="0" applyBorder="0" applyAlignment="0" applyProtection="0">
      <alignment vertical="center"/>
    </xf>
    <xf numFmtId="43" fontId="22" fillId="0" borderId="0" applyFont="0" applyFill="0" applyBorder="0" applyAlignment="0" applyProtection="0">
      <alignment vertical="center"/>
    </xf>
  </cellStyleXfs>
  <cellXfs count="313">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59" applyFont="1" applyAlignment="1"/>
    <xf numFmtId="0" fontId="3" fillId="0" borderId="0" xfId="59" applyAlignment="1"/>
    <xf numFmtId="0" fontId="4" fillId="0" borderId="0" xfId="59" applyFont="1" applyAlignment="1">
      <alignment horizontal="center"/>
    </xf>
    <xf numFmtId="0" fontId="3" fillId="0" borderId="0" xfId="59" applyFont="1" applyAlignment="1">
      <alignment vertical="center"/>
    </xf>
    <xf numFmtId="0" fontId="3" fillId="0" borderId="0" xfId="59" applyFont="1" applyAlignment="1">
      <alignment horizontal="right" vertical="center"/>
    </xf>
    <xf numFmtId="0" fontId="5" fillId="0" borderId="1" xfId="59" applyFont="1" applyBorder="1" applyAlignment="1">
      <alignment horizontal="center" vertical="center"/>
    </xf>
    <xf numFmtId="179" fontId="5" fillId="0" borderId="1" xfId="59" applyNumberFormat="1" applyFont="1" applyBorder="1" applyAlignment="1">
      <alignment horizontal="right" vertical="center" wrapText="1"/>
    </xf>
    <xf numFmtId="178" fontId="5" fillId="0" borderId="1" xfId="59" applyNumberFormat="1" applyFont="1" applyBorder="1" applyAlignment="1">
      <alignment horizontal="right" vertical="center" wrapText="1"/>
    </xf>
    <xf numFmtId="0" fontId="3" fillId="0" borderId="1" xfId="59" applyFont="1" applyBorder="1" applyAlignment="1">
      <alignment horizontal="justify" vertical="center"/>
    </xf>
    <xf numFmtId="179" fontId="3" fillId="0" borderId="1" xfId="59" applyNumberFormat="1" applyFont="1" applyBorder="1" applyAlignment="1">
      <alignment horizontal="right" vertical="center" wrapText="1"/>
    </xf>
    <xf numFmtId="178" fontId="3" fillId="0" borderId="1" xfId="59" applyNumberFormat="1" applyFont="1" applyBorder="1" applyAlignment="1">
      <alignment horizontal="right" vertical="center" wrapText="1"/>
    </xf>
    <xf numFmtId="0" fontId="3" fillId="0" borderId="2" xfId="59" applyFont="1" applyBorder="1" applyAlignment="1">
      <alignment horizontal="left" vertical="center" wrapText="1"/>
    </xf>
    <xf numFmtId="0" fontId="6" fillId="0" borderId="0" xfId="79" applyFill="1">
      <alignment vertical="center"/>
    </xf>
    <xf numFmtId="0" fontId="7" fillId="0" borderId="0" xfId="79" applyFont="1" applyFill="1">
      <alignment vertical="center"/>
    </xf>
    <xf numFmtId="0" fontId="8" fillId="0" borderId="0" xfId="79" applyFont="1" applyFill="1" applyBorder="1" applyAlignment="1">
      <alignment horizontal="left" vertical="center"/>
    </xf>
    <xf numFmtId="0" fontId="4" fillId="0" borderId="0" xfId="79" applyFont="1" applyFill="1" applyBorder="1" applyAlignment="1">
      <alignment horizontal="center" vertical="center" wrapText="1"/>
    </xf>
    <xf numFmtId="0" fontId="0" fillId="0" borderId="0" xfId="0" applyFill="1">
      <alignment vertical="center"/>
    </xf>
    <xf numFmtId="0" fontId="9" fillId="0" borderId="3" xfId="63" applyFont="1" applyFill="1" applyBorder="1" applyAlignment="1">
      <alignment horizontal="right"/>
    </xf>
    <xf numFmtId="0" fontId="10" fillId="0" borderId="1" xfId="79" applyFont="1" applyFill="1" applyBorder="1" applyAlignment="1">
      <alignment horizontal="center" vertical="center" wrapText="1"/>
    </xf>
    <xf numFmtId="0" fontId="11" fillId="0" borderId="1" xfId="79" applyFont="1" applyFill="1" applyBorder="1" applyAlignment="1">
      <alignment horizontal="left" vertical="center" wrapText="1"/>
    </xf>
    <xf numFmtId="179" fontId="12" fillId="0" borderId="1" xfId="79" applyNumberFormat="1" applyFont="1" applyFill="1" applyBorder="1" applyAlignment="1" applyProtection="1">
      <alignment horizontal="right" vertical="center"/>
    </xf>
    <xf numFmtId="0" fontId="9" fillId="0" borderId="1" xfId="79" applyFont="1" applyFill="1" applyBorder="1" applyAlignment="1">
      <alignment horizontal="left" vertical="center" wrapText="1"/>
    </xf>
    <xf numFmtId="179" fontId="13" fillId="0" borderId="1" xfId="0" applyNumberFormat="1" applyFont="1" applyFill="1" applyBorder="1" applyAlignment="1">
      <alignment vertical="center"/>
    </xf>
    <xf numFmtId="0" fontId="9" fillId="0" borderId="1" xfId="79" applyFont="1" applyBorder="1" applyAlignment="1">
      <alignment horizontal="left" vertical="center" wrapText="1"/>
    </xf>
    <xf numFmtId="179" fontId="14" fillId="0" borderId="1" xfId="79" applyNumberFormat="1" applyFont="1" applyFill="1" applyBorder="1" applyAlignment="1" applyProtection="1">
      <alignment horizontal="right" vertical="center"/>
    </xf>
    <xf numFmtId="179" fontId="12" fillId="0" borderId="1" xfId="0" applyNumberFormat="1" applyFont="1" applyFill="1" applyBorder="1" applyAlignment="1">
      <alignment vertical="center"/>
    </xf>
    <xf numFmtId="0" fontId="6" fillId="0" borderId="0" xfId="79">
      <alignment vertical="center"/>
    </xf>
    <xf numFmtId="0" fontId="6" fillId="0" borderId="0" xfId="79" applyFill="1" applyAlignment="1">
      <alignment horizontal="center" vertical="center"/>
    </xf>
    <xf numFmtId="0" fontId="6" fillId="0" borderId="0" xfId="79" applyAlignment="1">
      <alignment horizontal="center" vertical="center"/>
    </xf>
    <xf numFmtId="0" fontId="6" fillId="0" borderId="0" xfId="79" applyFill="1" applyAlignment="1">
      <alignment horizontal="center" vertical="center" wrapText="1"/>
    </xf>
    <xf numFmtId="0" fontId="8" fillId="0" borderId="0" xfId="79" applyFont="1" applyBorder="1" applyAlignment="1">
      <alignment horizontal="left" vertical="center"/>
    </xf>
    <xf numFmtId="0" fontId="4" fillId="0" borderId="0" xfId="79" applyFont="1" applyBorder="1" applyAlignment="1">
      <alignment horizontal="center" vertical="center" wrapText="1"/>
    </xf>
    <xf numFmtId="0" fontId="15" fillId="0" borderId="0" xfId="79" applyFont="1" applyFill="1" applyBorder="1" applyAlignment="1">
      <alignment horizontal="center" vertical="center" wrapText="1"/>
    </xf>
    <xf numFmtId="0" fontId="15" fillId="0" borderId="0" xfId="79" applyFont="1" applyFill="1" applyBorder="1" applyAlignment="1">
      <alignment vertical="center" wrapText="1"/>
    </xf>
    <xf numFmtId="0" fontId="3" fillId="0" borderId="3" xfId="63" applyFont="1" applyFill="1" applyBorder="1" applyAlignment="1">
      <alignment horizontal="right"/>
    </xf>
    <xf numFmtId="0" fontId="5" fillId="0" borderId="4" xfId="79" applyFont="1" applyFill="1" applyBorder="1" applyAlignment="1">
      <alignment horizontal="center" vertical="center" wrapText="1"/>
    </xf>
    <xf numFmtId="0" fontId="5" fillId="0" borderId="5" xfId="79" applyFont="1" applyFill="1" applyBorder="1" applyAlignment="1">
      <alignment horizontal="center" vertical="center" wrapText="1"/>
    </xf>
    <xf numFmtId="0" fontId="5" fillId="0" borderId="6" xfId="79" applyFont="1" applyFill="1" applyBorder="1" applyAlignment="1">
      <alignment horizontal="center" vertical="center" wrapText="1"/>
    </xf>
    <xf numFmtId="180" fontId="14" fillId="0" borderId="1" xfId="79" applyNumberFormat="1" applyFont="1" applyFill="1" applyBorder="1" applyAlignment="1">
      <alignment horizontal="center" vertical="center" wrapText="1"/>
    </xf>
    <xf numFmtId="0" fontId="16" fillId="0" borderId="1" xfId="79" applyFont="1" applyFill="1" applyBorder="1" applyAlignment="1">
      <alignment horizontal="center" vertical="center" wrapText="1"/>
    </xf>
    <xf numFmtId="0" fontId="17" fillId="0" borderId="1" xfId="79"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81" fontId="17" fillId="0" borderId="1" xfId="0" applyNumberFormat="1" applyFont="1" applyFill="1" applyBorder="1" applyAlignment="1">
      <alignment horizontal="center" vertical="center"/>
    </xf>
    <xf numFmtId="182" fontId="16" fillId="0" borderId="1" xfId="79" applyNumberFormat="1" applyFont="1" applyFill="1" applyBorder="1" applyAlignment="1">
      <alignment horizontal="center" vertical="center" wrapText="1"/>
    </xf>
    <xf numFmtId="0" fontId="18" fillId="0" borderId="0" xfId="79" applyFont="1" applyBorder="1" applyAlignment="1">
      <alignment vertical="center" wrapText="1"/>
    </xf>
    <xf numFmtId="0" fontId="10" fillId="0" borderId="1" xfId="79" applyFont="1" applyBorder="1" applyAlignment="1">
      <alignment horizontal="center" vertical="center" wrapText="1"/>
    </xf>
    <xf numFmtId="0" fontId="19" fillId="0" borderId="1" xfId="0" applyFont="1" applyFill="1" applyBorder="1" applyAlignment="1">
      <alignment horizontal="center" vertical="center"/>
    </xf>
    <xf numFmtId="179" fontId="14" fillId="0" borderId="1" xfId="0" applyNumberFormat="1" applyFont="1" applyFill="1" applyBorder="1" applyAlignment="1">
      <alignment vertical="center" wrapText="1"/>
    </xf>
    <xf numFmtId="0" fontId="0" fillId="0" borderId="0" xfId="68" applyAlignment="1">
      <alignment vertical="center"/>
    </xf>
    <xf numFmtId="0" fontId="0" fillId="0" borderId="0" xfId="68"/>
    <xf numFmtId="0" fontId="0" fillId="0" borderId="0" xfId="68" applyAlignment="1">
      <alignment horizontal="center"/>
    </xf>
    <xf numFmtId="0" fontId="20" fillId="0" borderId="0" xfId="79" applyFont="1" applyBorder="1" applyAlignment="1">
      <alignment horizontal="left" vertical="center" wrapText="1"/>
    </xf>
    <xf numFmtId="0" fontId="0" fillId="0" borderId="0" xfId="68" applyAlignment="1"/>
    <xf numFmtId="0" fontId="0" fillId="0" borderId="0" xfId="68" applyBorder="1" applyAlignment="1">
      <alignment horizontal="right" vertical="center" wrapText="1"/>
    </xf>
    <xf numFmtId="0" fontId="0" fillId="0" borderId="1" xfId="68" applyBorder="1" applyAlignment="1">
      <alignment horizontal="center" vertical="center"/>
    </xf>
    <xf numFmtId="0" fontId="0" fillId="0" borderId="1" xfId="68" applyBorder="1" applyAlignment="1">
      <alignment horizontal="center" vertical="center" wrapText="1"/>
    </xf>
    <xf numFmtId="0" fontId="0" fillId="0" borderId="0" xfId="68" applyFill="1" applyBorder="1" applyAlignment="1">
      <alignment horizontal="center" vertical="center"/>
    </xf>
    <xf numFmtId="0" fontId="0" fillId="0" borderId="1" xfId="68" applyBorder="1" applyAlignment="1">
      <alignment vertical="center"/>
    </xf>
    <xf numFmtId="178" fontId="0" fillId="0" borderId="1" xfId="68" applyNumberFormat="1" applyBorder="1" applyAlignment="1">
      <alignment vertical="center"/>
    </xf>
    <xf numFmtId="9" fontId="0" fillId="0" borderId="1" xfId="68" applyNumberFormat="1" applyBorder="1" applyAlignment="1">
      <alignment vertical="center"/>
    </xf>
    <xf numFmtId="178" fontId="0" fillId="0" borderId="0" xfId="68" applyNumberFormat="1" applyBorder="1" applyAlignment="1">
      <alignment vertical="center"/>
    </xf>
    <xf numFmtId="0" fontId="0" fillId="0" borderId="1" xfId="68" applyBorder="1" applyAlignment="1">
      <alignment vertical="center" shrinkToFit="1"/>
    </xf>
    <xf numFmtId="0" fontId="0" fillId="0" borderId="1" xfId="68" applyBorder="1" applyAlignment="1">
      <alignment horizontal="left" vertical="center"/>
    </xf>
    <xf numFmtId="0" fontId="0" fillId="0" borderId="0" xfId="68" applyFill="1" applyAlignment="1">
      <alignment vertical="center"/>
    </xf>
    <xf numFmtId="0" fontId="0" fillId="0" borderId="0" xfId="68" applyFill="1" applyAlignment="1">
      <alignment horizontal="center" vertical="center"/>
    </xf>
    <xf numFmtId="0" fontId="0" fillId="0" borderId="0" xfId="68" applyAlignment="1">
      <alignment horizontal="center" vertical="center"/>
    </xf>
    <xf numFmtId="0" fontId="0" fillId="0" borderId="1" xfId="68" applyFill="1" applyBorder="1" applyAlignment="1">
      <alignment horizontal="center" vertical="center" wrapText="1"/>
    </xf>
    <xf numFmtId="0" fontId="21" fillId="0" borderId="1" xfId="68" applyFont="1" applyBorder="1" applyAlignment="1">
      <alignment vertical="center"/>
    </xf>
    <xf numFmtId="178" fontId="21" fillId="0" borderId="1" xfId="68" applyNumberFormat="1" applyFont="1" applyBorder="1" applyAlignment="1">
      <alignment vertical="center"/>
    </xf>
    <xf numFmtId="9" fontId="21" fillId="0" borderId="1" xfId="68" applyNumberFormat="1" applyFont="1" applyFill="1" applyBorder="1" applyAlignment="1">
      <alignment vertical="center"/>
    </xf>
    <xf numFmtId="9" fontId="21" fillId="0" borderId="1" xfId="68" applyNumberFormat="1" applyFont="1" applyBorder="1" applyAlignment="1">
      <alignment vertical="center"/>
    </xf>
    <xf numFmtId="178" fontId="21" fillId="0" borderId="0" xfId="68" applyNumberFormat="1" applyFont="1" applyBorder="1" applyAlignment="1">
      <alignment vertical="center"/>
    </xf>
    <xf numFmtId="9" fontId="0" fillId="0" borderId="1" xfId="68" applyNumberFormat="1" applyFill="1" applyBorder="1" applyAlignment="1">
      <alignment vertical="center"/>
    </xf>
    <xf numFmtId="0" fontId="21" fillId="0" borderId="1" xfId="68" applyFont="1" applyBorder="1" applyAlignment="1">
      <alignment horizontal="left" vertical="center"/>
    </xf>
    <xf numFmtId="178" fontId="21" fillId="0" borderId="7" xfId="68" applyNumberFormat="1" applyFont="1" applyBorder="1" applyAlignment="1">
      <alignment vertical="center"/>
    </xf>
    <xf numFmtId="0" fontId="0" fillId="0" borderId="1" xfId="68" applyFont="1" applyBorder="1" applyAlignment="1">
      <alignment horizontal="left" vertical="center"/>
    </xf>
    <xf numFmtId="178" fontId="0" fillId="0" borderId="8" xfId="68" applyNumberFormat="1" applyBorder="1" applyAlignment="1">
      <alignment vertical="center"/>
    </xf>
    <xf numFmtId="0" fontId="0" fillId="0" borderId="1" xfId="68" applyFill="1" applyBorder="1" applyAlignment="1">
      <alignment horizontal="center" vertical="center"/>
    </xf>
    <xf numFmtId="0" fontId="21" fillId="0" borderId="1" xfId="68" applyFont="1" applyBorder="1" applyAlignment="1">
      <alignment vertical="center" shrinkToFit="1"/>
    </xf>
    <xf numFmtId="178" fontId="21" fillId="0" borderId="1" xfId="68" applyNumberFormat="1" applyFont="1" applyFill="1" applyBorder="1" applyAlignment="1">
      <alignment vertical="center"/>
    </xf>
    <xf numFmtId="178" fontId="21" fillId="0" borderId="7" xfId="68" applyNumberFormat="1" applyFont="1" applyFill="1" applyBorder="1" applyAlignment="1">
      <alignment vertical="center"/>
    </xf>
    <xf numFmtId="0" fontId="0" fillId="0" borderId="1" xfId="68" applyBorder="1" applyAlignment="1">
      <alignment horizontal="left" vertical="center" shrinkToFit="1"/>
    </xf>
    <xf numFmtId="178" fontId="0" fillId="0" borderId="1" xfId="68" applyNumberFormat="1" applyFill="1" applyBorder="1" applyAlignment="1">
      <alignment vertical="center"/>
    </xf>
    <xf numFmtId="178" fontId="0" fillId="0" borderId="7" xfId="68" applyNumberFormat="1" applyFill="1" applyBorder="1" applyAlignment="1">
      <alignment vertical="center"/>
    </xf>
    <xf numFmtId="0" fontId="21" fillId="0" borderId="1" xfId="68" applyFont="1" applyBorder="1" applyAlignment="1">
      <alignment horizontal="left" vertical="center" shrinkToFit="1"/>
    </xf>
    <xf numFmtId="178" fontId="0" fillId="0" borderId="8" xfId="68" applyNumberFormat="1" applyFill="1" applyBorder="1" applyAlignment="1">
      <alignment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0" xfId="0" applyFont="1" applyFill="1" applyAlignment="1">
      <alignment horizontal="left" vertical="top" wrapText="1"/>
    </xf>
    <xf numFmtId="0" fontId="25" fillId="0" borderId="0" xfId="0" applyFont="1" applyFill="1" applyAlignment="1">
      <alignment horizontal="left" vertical="top" wrapText="1"/>
    </xf>
    <xf numFmtId="0" fontId="24" fillId="0" borderId="0" xfId="0" applyFont="1" applyFill="1" applyAlignment="1">
      <alignment horizontal="justify" vertical="top" wrapText="1"/>
    </xf>
    <xf numFmtId="0" fontId="24" fillId="0" borderId="0" xfId="0" applyFont="1" applyFill="1" applyAlignment="1">
      <alignment vertical="top" wrapText="1"/>
    </xf>
    <xf numFmtId="0" fontId="0" fillId="0" borderId="0" xfId="45" applyFill="1" applyAlignment="1">
      <alignment vertical="center"/>
    </xf>
    <xf numFmtId="0" fontId="26" fillId="0" borderId="0" xfId="45" applyFont="1" applyFill="1" applyAlignment="1"/>
    <xf numFmtId="0" fontId="5" fillId="0" borderId="0" xfId="45" applyFont="1" applyFill="1" applyAlignment="1"/>
    <xf numFmtId="0" fontId="3" fillId="0" borderId="0" xfId="45" applyFont="1" applyFill="1" applyAlignment="1"/>
    <xf numFmtId="0" fontId="0" fillId="0" borderId="0" xfId="45" applyFill="1" applyAlignment="1"/>
    <xf numFmtId="180" fontId="0" fillId="0" borderId="0" xfId="45" applyNumberFormat="1" applyFill="1" applyAlignment="1">
      <alignment horizontal="center" vertical="center"/>
    </xf>
    <xf numFmtId="38" fontId="0" fillId="0" borderId="0" xfId="45" applyNumberFormat="1" applyFill="1" applyAlignment="1"/>
    <xf numFmtId="180" fontId="0" fillId="0" borderId="0" xfId="45" applyNumberFormat="1" applyFill="1" applyAlignment="1"/>
    <xf numFmtId="0" fontId="27" fillId="0" borderId="0" xfId="63" applyFont="1" applyFill="1" applyAlignment="1">
      <alignment horizontal="left" vertical="center"/>
    </xf>
    <xf numFmtId="0" fontId="28" fillId="0" borderId="0" xfId="63" applyFont="1" applyFill="1" applyAlignment="1">
      <alignment horizontal="center" vertical="center"/>
    </xf>
    <xf numFmtId="0" fontId="29" fillId="0" borderId="0" xfId="45" applyFont="1" applyFill="1" applyAlignment="1">
      <alignment horizontal="center" vertical="center"/>
    </xf>
    <xf numFmtId="0" fontId="10" fillId="0" borderId="1" xfId="63" applyFont="1" applyFill="1" applyBorder="1" applyAlignment="1">
      <alignment horizontal="center" vertical="center"/>
    </xf>
    <xf numFmtId="180" fontId="10" fillId="0" borderId="1" xfId="67" applyNumberFormat="1" applyFont="1" applyFill="1" applyBorder="1" applyAlignment="1" applyProtection="1">
      <alignment horizontal="center" vertical="center" wrapText="1"/>
      <protection locked="0"/>
    </xf>
    <xf numFmtId="0" fontId="5" fillId="0" borderId="1" xfId="72" applyFont="1" applyFill="1" applyBorder="1" applyAlignment="1">
      <alignment horizontal="center" vertical="center"/>
    </xf>
    <xf numFmtId="3" fontId="5" fillId="0" borderId="1" xfId="58" applyNumberFormat="1" applyFont="1" applyFill="1" applyBorder="1" applyAlignment="1" applyProtection="1">
      <alignment horizontal="right" vertical="center"/>
    </xf>
    <xf numFmtId="184" fontId="5" fillId="0" borderId="1" xfId="58" applyNumberFormat="1" applyFont="1" applyFill="1" applyBorder="1" applyAlignment="1" applyProtection="1">
      <alignment horizontal="right" vertical="center"/>
    </xf>
    <xf numFmtId="0" fontId="5" fillId="0" borderId="1" xfId="72" applyFont="1" applyFill="1" applyBorder="1" applyAlignment="1">
      <alignment horizontal="left" vertical="center"/>
    </xf>
    <xf numFmtId="0" fontId="3" fillId="0" borderId="1" xfId="59" applyFont="1" applyFill="1" applyBorder="1" applyAlignment="1">
      <alignment vertical="center"/>
    </xf>
    <xf numFmtId="3" fontId="3" fillId="0" borderId="1" xfId="58" applyNumberFormat="1" applyFont="1" applyFill="1" applyBorder="1" applyAlignment="1" applyProtection="1">
      <alignment horizontal="right" vertical="center"/>
    </xf>
    <xf numFmtId="184" fontId="3" fillId="0" borderId="1" xfId="58" applyNumberFormat="1" applyFont="1" applyFill="1" applyBorder="1" applyAlignment="1" applyProtection="1">
      <alignment horizontal="right" vertical="center"/>
    </xf>
    <xf numFmtId="0" fontId="3" fillId="0" borderId="1" xfId="59" applyFont="1" applyFill="1" applyBorder="1" applyAlignment="1">
      <alignment vertical="center" shrinkToFit="1"/>
    </xf>
    <xf numFmtId="38" fontId="5" fillId="0" borderId="1" xfId="45" applyNumberFormat="1" applyFont="1" applyFill="1" applyBorder="1" applyAlignment="1">
      <alignment vertical="center"/>
    </xf>
    <xf numFmtId="0" fontId="10" fillId="0" borderId="1" xfId="67" applyFont="1" applyFill="1" applyBorder="1" applyAlignment="1" applyProtection="1">
      <alignment horizontal="center" vertical="center" wrapText="1"/>
      <protection locked="0"/>
    </xf>
    <xf numFmtId="0" fontId="10" fillId="0" borderId="1" xfId="72" applyFont="1" applyFill="1" applyBorder="1" applyAlignment="1">
      <alignment horizontal="center" vertical="center"/>
    </xf>
    <xf numFmtId="185" fontId="3" fillId="0" borderId="1" xfId="59" applyNumberFormat="1" applyFont="1" applyFill="1" applyBorder="1" applyAlignment="1">
      <alignment vertical="center" wrapText="1"/>
    </xf>
    <xf numFmtId="0" fontId="30" fillId="0" borderId="3" xfId="45" applyFont="1" applyFill="1" applyBorder="1" applyAlignment="1">
      <alignment vertical="center"/>
    </xf>
    <xf numFmtId="0" fontId="9" fillId="0" borderId="3" xfId="63" applyFont="1" applyFill="1" applyBorder="1" applyAlignment="1">
      <alignment horizontal="right" vertical="center"/>
    </xf>
    <xf numFmtId="180" fontId="10" fillId="0" borderId="1" xfId="72" applyNumberFormat="1" applyFont="1" applyFill="1" applyBorder="1" applyAlignment="1">
      <alignment horizontal="center" vertical="center" wrapText="1"/>
    </xf>
    <xf numFmtId="0" fontId="0" fillId="0" borderId="0" xfId="73" applyFill="1">
      <alignment vertical="center"/>
    </xf>
    <xf numFmtId="0" fontId="31" fillId="0" borderId="0" xfId="73" applyFont="1" applyFill="1">
      <alignment vertical="center"/>
    </xf>
    <xf numFmtId="0" fontId="1" fillId="0" borderId="0" xfId="73" applyFont="1" applyFill="1">
      <alignment vertical="center"/>
    </xf>
    <xf numFmtId="0" fontId="27" fillId="0" borderId="0" xfId="64" applyFont="1" applyFill="1" applyAlignment="1">
      <alignment horizontal="left" vertical="center"/>
    </xf>
    <xf numFmtId="0" fontId="28" fillId="0" borderId="0" xfId="64" applyFont="1" applyFill="1" applyAlignment="1">
      <alignment horizontal="center" vertical="center" shrinkToFit="1"/>
    </xf>
    <xf numFmtId="0" fontId="32" fillId="0" borderId="0" xfId="64" applyFont="1" applyFill="1" applyBorder="1" applyAlignment="1">
      <alignment horizontal="center" vertical="center"/>
    </xf>
    <xf numFmtId="0" fontId="7" fillId="0" borderId="0" xfId="64" applyFont="1" applyFill="1" applyBorder="1" applyAlignment="1">
      <alignment horizontal="right" vertical="center"/>
    </xf>
    <xf numFmtId="0" fontId="9" fillId="0" borderId="3" xfId="64" applyFont="1" applyFill="1" applyBorder="1" applyAlignment="1">
      <alignment horizontal="right" vertical="center"/>
    </xf>
    <xf numFmtId="178" fontId="10" fillId="0" borderId="1" xfId="76" applyNumberFormat="1" applyFont="1" applyFill="1" applyBorder="1" applyAlignment="1">
      <alignment horizontal="center" vertical="center"/>
    </xf>
    <xf numFmtId="0" fontId="5" fillId="0" borderId="1" xfId="76" applyFont="1" applyFill="1" applyBorder="1" applyAlignment="1">
      <alignment horizontal="center" vertical="center"/>
    </xf>
    <xf numFmtId="179" fontId="33" fillId="0" borderId="1" xfId="64" applyNumberFormat="1" applyFont="1" applyFill="1" applyBorder="1" applyAlignment="1">
      <alignment vertical="center"/>
    </xf>
    <xf numFmtId="183" fontId="34" fillId="0" borderId="1" xfId="0" applyNumberFormat="1" applyFont="1" applyFill="1" applyBorder="1" applyAlignment="1">
      <alignment horizontal="left" vertical="center"/>
    </xf>
    <xf numFmtId="186" fontId="34" fillId="0" borderId="1" xfId="91" applyNumberFormat="1" applyFont="1" applyFill="1" applyBorder="1" applyAlignment="1">
      <alignment horizontal="right" vertical="center"/>
    </xf>
    <xf numFmtId="0" fontId="7" fillId="0" borderId="0" xfId="68" applyFont="1" applyFill="1" applyAlignment="1">
      <alignment vertical="center"/>
    </xf>
    <xf numFmtId="0" fontId="5" fillId="0" borderId="0" xfId="68" applyFont="1" applyFill="1" applyAlignment="1">
      <alignment vertical="center"/>
    </xf>
    <xf numFmtId="0" fontId="35" fillId="0" borderId="0" xfId="68" applyFont="1" applyFill="1" applyAlignment="1">
      <alignment vertical="center"/>
    </xf>
    <xf numFmtId="0" fontId="36" fillId="0" borderId="0" xfId="68" applyFont="1" applyFill="1" applyAlignment="1">
      <alignment vertical="center"/>
    </xf>
    <xf numFmtId="180" fontId="7" fillId="0" borderId="0" xfId="68" applyNumberFormat="1" applyFont="1" applyFill="1" applyAlignment="1">
      <alignment vertical="center"/>
    </xf>
    <xf numFmtId="0" fontId="0" fillId="0" borderId="0" xfId="64" applyFill="1">
      <alignment vertical="center"/>
    </xf>
    <xf numFmtId="0" fontId="37" fillId="0" borderId="0" xfId="64" applyFont="1" applyFill="1" applyAlignment="1">
      <alignment horizontal="center" vertical="center"/>
    </xf>
    <xf numFmtId="14" fontId="5" fillId="0" borderId="1" xfId="67" applyNumberFormat="1" applyFont="1" applyFill="1" applyBorder="1" applyAlignment="1" applyProtection="1">
      <alignment horizontal="center" vertical="center"/>
      <protection locked="0"/>
    </xf>
    <xf numFmtId="187" fontId="5" fillId="0" borderId="1" xfId="64" applyNumberFormat="1" applyFont="1" applyFill="1" applyBorder="1" applyAlignment="1">
      <alignment horizontal="right" vertical="center"/>
    </xf>
    <xf numFmtId="0" fontId="3" fillId="0" borderId="1" xfId="59" applyFont="1" applyFill="1" applyBorder="1" applyAlignment="1">
      <alignment horizontal="center" vertical="center"/>
    </xf>
    <xf numFmtId="187" fontId="14" fillId="0" borderId="1" xfId="64" applyNumberFormat="1" applyFont="1" applyFill="1" applyBorder="1" applyAlignment="1">
      <alignment horizontal="right" vertical="center"/>
    </xf>
    <xf numFmtId="0" fontId="3" fillId="0" borderId="0" xfId="68" applyFont="1" applyFill="1" applyAlignment="1"/>
    <xf numFmtId="0" fontId="26" fillId="0" borderId="0" xfId="68" applyFont="1" applyFill="1" applyAlignment="1">
      <alignment vertical="center"/>
    </xf>
    <xf numFmtId="180" fontId="26" fillId="0" borderId="0" xfId="68" applyNumberFormat="1" applyFont="1" applyFill="1" applyAlignment="1"/>
    <xf numFmtId="38" fontId="26" fillId="0" borderId="0" xfId="68" applyNumberFormat="1" applyFont="1" applyFill="1" applyAlignment="1">
      <alignment vertical="center"/>
    </xf>
    <xf numFmtId="180" fontId="15" fillId="0" borderId="0" xfId="68" applyNumberFormat="1" applyFont="1" applyFill="1" applyAlignment="1">
      <alignment horizontal="right"/>
    </xf>
    <xf numFmtId="0" fontId="26" fillId="0" borderId="0" xfId="68" applyFont="1" applyFill="1" applyAlignment="1"/>
    <xf numFmtId="0" fontId="0" fillId="0" borderId="3" xfId="63" applyFill="1" applyBorder="1" applyAlignment="1">
      <alignment horizontal="center" vertical="center"/>
    </xf>
    <xf numFmtId="178" fontId="10" fillId="0" borderId="6" xfId="76" applyNumberFormat="1" applyFont="1" applyFill="1" applyBorder="1" applyAlignment="1">
      <alignment horizontal="center" vertical="center"/>
    </xf>
    <xf numFmtId="0" fontId="33" fillId="0" borderId="1" xfId="63" applyFont="1" applyFill="1" applyBorder="1">
      <alignment vertical="center"/>
    </xf>
    <xf numFmtId="188" fontId="5" fillId="0" borderId="9" xfId="63" applyNumberFormat="1" applyFont="1" applyFill="1" applyBorder="1" applyAlignment="1">
      <alignment horizontal="right" vertical="center" wrapText="1"/>
    </xf>
    <xf numFmtId="0" fontId="38" fillId="0" borderId="1" xfId="63" applyNumberFormat="1" applyFont="1" applyFill="1" applyBorder="1" applyAlignment="1">
      <alignment horizontal="left" vertical="center" wrapText="1"/>
    </xf>
    <xf numFmtId="188" fontId="38" fillId="0" borderId="9" xfId="63" applyNumberFormat="1" applyFont="1" applyFill="1" applyBorder="1" applyAlignment="1">
      <alignment horizontal="right" vertical="center" wrapText="1"/>
    </xf>
    <xf numFmtId="0" fontId="38" fillId="0" borderId="9" xfId="63" applyNumberFormat="1" applyFont="1" applyFill="1" applyBorder="1" applyAlignment="1">
      <alignment horizontal="left" vertical="center" wrapText="1"/>
    </xf>
    <xf numFmtId="3" fontId="9" fillId="0" borderId="1" xfId="0" applyNumberFormat="1" applyFont="1" applyFill="1" applyBorder="1" applyAlignment="1" applyProtection="1">
      <alignment horizontal="left" vertical="center" indent="1"/>
    </xf>
    <xf numFmtId="178" fontId="14" fillId="0" borderId="1" xfId="0" applyNumberFormat="1" applyFont="1" applyFill="1" applyBorder="1" applyAlignment="1" applyProtection="1">
      <alignment vertical="center"/>
    </xf>
    <xf numFmtId="0" fontId="9" fillId="0" borderId="2" xfId="76" applyFont="1" applyFill="1" applyBorder="1" applyAlignment="1">
      <alignment horizontal="left" vertical="center" wrapText="1"/>
    </xf>
    <xf numFmtId="0" fontId="0" fillId="0" borderId="0" xfId="73" applyFill="1" applyAlignment="1">
      <alignment horizontal="left" vertical="center" wrapText="1"/>
    </xf>
    <xf numFmtId="0" fontId="15" fillId="0" borderId="0" xfId="76" applyFont="1" applyFill="1" applyBorder="1" applyAlignment="1">
      <alignment horizontal="left" vertical="center" wrapText="1"/>
    </xf>
    <xf numFmtId="38" fontId="26" fillId="0" borderId="0" xfId="68" applyNumberFormat="1" applyFont="1" applyFill="1" applyBorder="1" applyAlignment="1">
      <alignment vertical="center"/>
    </xf>
    <xf numFmtId="180" fontId="15" fillId="0" borderId="0" xfId="68" applyNumberFormat="1" applyFont="1" applyFill="1" applyBorder="1" applyAlignment="1">
      <alignment horizontal="right"/>
    </xf>
    <xf numFmtId="0" fontId="3" fillId="0" borderId="0" xfId="72" applyFont="1" applyFill="1" applyAlignment="1">
      <alignment vertical="center"/>
    </xf>
    <xf numFmtId="0" fontId="26" fillId="0" borderId="0" xfId="72" applyFont="1" applyFill="1" applyAlignment="1">
      <alignment vertical="center"/>
    </xf>
    <xf numFmtId="38" fontId="26" fillId="0" borderId="0" xfId="72" applyNumberFormat="1" applyFont="1" applyFill="1" applyAlignment="1">
      <alignment vertical="center"/>
    </xf>
    <xf numFmtId="0" fontId="39" fillId="0" borderId="1" xfId="72" applyFont="1" applyFill="1" applyBorder="1" applyAlignment="1">
      <alignment horizontal="center" vertical="center"/>
    </xf>
    <xf numFmtId="180" fontId="39" fillId="0" borderId="1" xfId="72" applyNumberFormat="1" applyFont="1" applyFill="1" applyBorder="1" applyAlignment="1">
      <alignment horizontal="center" vertical="center"/>
    </xf>
    <xf numFmtId="0" fontId="40" fillId="0" borderId="1" xfId="58" applyNumberFormat="1" applyFont="1" applyFill="1" applyBorder="1" applyAlignment="1" applyProtection="1">
      <alignment horizontal="left" vertical="center"/>
    </xf>
    <xf numFmtId="38" fontId="5" fillId="0" borderId="1" xfId="72" applyNumberFormat="1" applyFont="1" applyFill="1" applyBorder="1" applyAlignment="1">
      <alignment vertical="center"/>
    </xf>
    <xf numFmtId="0" fontId="5" fillId="0" borderId="1" xfId="58" applyNumberFormat="1" applyFont="1" applyFill="1" applyBorder="1" applyAlignment="1" applyProtection="1">
      <alignment vertical="center"/>
    </xf>
    <xf numFmtId="0" fontId="3" fillId="0" borderId="1" xfId="58" applyNumberFormat="1" applyFont="1" applyFill="1" applyBorder="1" applyAlignment="1" applyProtection="1">
      <alignment vertical="center"/>
    </xf>
    <xf numFmtId="0" fontId="3" fillId="0" borderId="1" xfId="58" applyNumberFormat="1" applyFont="1" applyFill="1" applyBorder="1" applyAlignment="1" applyProtection="1">
      <alignment vertical="center" shrinkToFit="1"/>
    </xf>
    <xf numFmtId="0" fontId="5" fillId="0" borderId="0" xfId="49" applyFont="1" applyFill="1"/>
    <xf numFmtId="0" fontId="3" fillId="0" borderId="0" xfId="49" applyFont="1" applyFill="1"/>
    <xf numFmtId="0" fontId="26" fillId="0" borderId="0" xfId="49" applyFont="1" applyFill="1" applyAlignment="1">
      <alignment vertical="center"/>
    </xf>
    <xf numFmtId="180" fontId="26" fillId="0" borderId="0" xfId="49" applyNumberFormat="1" applyFont="1" applyFill="1"/>
    <xf numFmtId="38" fontId="26" fillId="0" borderId="0" xfId="49" applyNumberFormat="1" applyFont="1" applyFill="1" applyAlignment="1">
      <alignment vertical="center"/>
    </xf>
    <xf numFmtId="0" fontId="26" fillId="0" borderId="0" xfId="49" applyFont="1" applyFill="1"/>
    <xf numFmtId="0" fontId="39" fillId="0" borderId="1" xfId="49" applyFont="1" applyFill="1" applyBorder="1" applyAlignment="1">
      <alignment horizontal="center" vertical="center"/>
    </xf>
    <xf numFmtId="0" fontId="5" fillId="0" borderId="1" xfId="49" applyFont="1" applyFill="1" applyBorder="1" applyAlignment="1">
      <alignment horizontal="center" vertical="center"/>
    </xf>
    <xf numFmtId="3" fontId="3" fillId="0" borderId="1" xfId="68" applyNumberFormat="1" applyFont="1" applyFill="1" applyBorder="1" applyAlignment="1" applyProtection="1">
      <alignment vertical="center" wrapText="1"/>
    </xf>
    <xf numFmtId="178" fontId="3" fillId="0" borderId="1" xfId="68" applyNumberFormat="1" applyFont="1" applyFill="1" applyBorder="1" applyAlignment="1" applyProtection="1">
      <alignment vertical="center"/>
    </xf>
    <xf numFmtId="0" fontId="3" fillId="0" borderId="1" xfId="49" applyFont="1" applyFill="1" applyBorder="1" applyAlignment="1">
      <alignment vertical="center"/>
    </xf>
    <xf numFmtId="180" fontId="3" fillId="0" borderId="1" xfId="49" applyNumberFormat="1" applyFont="1" applyFill="1" applyBorder="1"/>
    <xf numFmtId="0" fontId="5" fillId="0" borderId="1" xfId="49" applyFont="1" applyFill="1" applyBorder="1" applyAlignment="1">
      <alignment horizontal="left" vertical="center"/>
    </xf>
    <xf numFmtId="0" fontId="3" fillId="0" borderId="1" xfId="68" applyFont="1" applyFill="1" applyBorder="1" applyAlignment="1">
      <alignment horizontal="left" vertical="center"/>
    </xf>
    <xf numFmtId="0" fontId="31" fillId="0" borderId="1" xfId="61" applyFont="1" applyFill="1" applyBorder="1">
      <alignment vertical="center"/>
    </xf>
    <xf numFmtId="0" fontId="0" fillId="0" borderId="0" xfId="63" applyFill="1" applyBorder="1" applyAlignment="1">
      <alignment horizontal="center" vertical="center"/>
    </xf>
    <xf numFmtId="185" fontId="33" fillId="0" borderId="1" xfId="63" applyNumberFormat="1" applyFont="1" applyFill="1" applyBorder="1" applyAlignment="1">
      <alignment horizontal="right" vertical="center"/>
    </xf>
    <xf numFmtId="187" fontId="5" fillId="0" borderId="1" xfId="59" applyNumberFormat="1" applyFont="1" applyFill="1" applyBorder="1" applyAlignment="1">
      <alignment vertical="center" wrapText="1"/>
    </xf>
    <xf numFmtId="185" fontId="31" fillId="0" borderId="1" xfId="63" applyNumberFormat="1" applyFont="1" applyFill="1" applyBorder="1" applyAlignment="1">
      <alignment horizontal="right" vertical="center"/>
    </xf>
    <xf numFmtId="187" fontId="3" fillId="0" borderId="1" xfId="59" applyNumberFormat="1" applyFont="1" applyFill="1" applyBorder="1" applyAlignment="1">
      <alignment vertical="center" wrapText="1"/>
    </xf>
    <xf numFmtId="187" fontId="3" fillId="0" borderId="1" xfId="59" applyNumberFormat="1" applyFont="1" applyFill="1" applyBorder="1" applyAlignment="1">
      <alignment horizontal="right" vertical="center" wrapText="1"/>
    </xf>
    <xf numFmtId="3" fontId="3" fillId="0" borderId="0" xfId="58" applyNumberFormat="1" applyFont="1" applyFill="1" applyAlignment="1" applyProtection="1">
      <alignment horizontal="right" vertical="center"/>
    </xf>
    <xf numFmtId="0" fontId="31" fillId="0" borderId="1" xfId="63" applyFont="1" applyFill="1" applyBorder="1" applyAlignment="1">
      <alignment horizontal="right" vertical="center"/>
    </xf>
    <xf numFmtId="38" fontId="3" fillId="0" borderId="0" xfId="49" applyNumberFormat="1" applyFont="1" applyFill="1" applyAlignment="1">
      <alignment vertical="center"/>
    </xf>
    <xf numFmtId="0" fontId="41" fillId="0" borderId="1" xfId="64" applyFont="1" applyFill="1" applyBorder="1" applyAlignment="1">
      <alignment horizontal="left" vertical="center"/>
    </xf>
    <xf numFmtId="180" fontId="31" fillId="0" borderId="1" xfId="64" applyNumberFormat="1" applyFont="1" applyFill="1" applyBorder="1" applyAlignment="1">
      <alignment horizontal="left" vertical="center" indent="1"/>
    </xf>
    <xf numFmtId="179" fontId="31" fillId="0" borderId="1" xfId="64" applyNumberFormat="1" applyFont="1" applyFill="1" applyBorder="1" applyAlignment="1">
      <alignment vertical="center"/>
    </xf>
    <xf numFmtId="178" fontId="10" fillId="0" borderId="10" xfId="76" applyNumberFormat="1" applyFont="1" applyFill="1" applyBorder="1" applyAlignment="1">
      <alignment horizontal="center" vertical="center"/>
    </xf>
    <xf numFmtId="178" fontId="10" fillId="0" borderId="4" xfId="76" applyNumberFormat="1" applyFont="1" applyFill="1" applyBorder="1" applyAlignment="1">
      <alignment horizontal="center" vertical="center"/>
    </xf>
    <xf numFmtId="178" fontId="10" fillId="0" borderId="5" xfId="76" applyNumberFormat="1" applyFont="1" applyFill="1" applyBorder="1" applyAlignment="1">
      <alignment horizontal="center" vertical="center"/>
    </xf>
    <xf numFmtId="178" fontId="10" fillId="0" borderId="11" xfId="76" applyNumberFormat="1" applyFont="1" applyFill="1" applyBorder="1" applyAlignment="1">
      <alignment horizontal="center" vertical="center"/>
    </xf>
    <xf numFmtId="0" fontId="26" fillId="0" borderId="0" xfId="76" applyFont="1" applyFill="1" applyAlignment="1">
      <alignment vertical="center"/>
    </xf>
    <xf numFmtId="0" fontId="3" fillId="0" borderId="0" xfId="76" applyFont="1" applyFill="1"/>
    <xf numFmtId="180" fontId="26" fillId="0" borderId="0" xfId="76" applyNumberFormat="1" applyFont="1" applyFill="1" applyAlignment="1">
      <alignment horizontal="right" wrapText="1"/>
    </xf>
    <xf numFmtId="0" fontId="26" fillId="0" borderId="0" xfId="76" applyFont="1" applyFill="1" applyAlignment="1">
      <alignment wrapText="1"/>
    </xf>
    <xf numFmtId="0" fontId="26" fillId="0" borderId="0" xfId="76" applyFont="1" applyFill="1"/>
    <xf numFmtId="0" fontId="27" fillId="0" borderId="0" xfId="63" applyFont="1" applyFill="1" applyAlignment="1">
      <alignment horizontal="left" vertical="center" wrapText="1"/>
    </xf>
    <xf numFmtId="0" fontId="42" fillId="0" borderId="0" xfId="63" applyFont="1" applyFill="1" applyAlignment="1">
      <alignment horizontal="center" vertical="center" wrapText="1"/>
    </xf>
    <xf numFmtId="0" fontId="42" fillId="0" borderId="0" xfId="63" applyFont="1" applyFill="1" applyAlignment="1">
      <alignment horizontal="center" vertical="center"/>
    </xf>
    <xf numFmtId="0" fontId="0" fillId="0" borderId="3" xfId="63" applyFill="1" applyBorder="1" applyAlignment="1">
      <alignment horizontal="center" vertical="center" wrapText="1"/>
    </xf>
    <xf numFmtId="0" fontId="26" fillId="0" borderId="0" xfId="76" applyFont="1" applyFill="1" applyAlignment="1">
      <alignment vertical="center" wrapText="1"/>
    </xf>
    <xf numFmtId="178" fontId="10" fillId="0" borderId="1" xfId="76" applyNumberFormat="1" applyFont="1" applyFill="1" applyBorder="1" applyAlignment="1">
      <alignment horizontal="center" vertical="center" wrapText="1"/>
    </xf>
    <xf numFmtId="178" fontId="5" fillId="0" borderId="1" xfId="76" applyNumberFormat="1" applyFont="1" applyFill="1" applyBorder="1" applyAlignment="1">
      <alignment horizontal="left" vertical="center" wrapText="1"/>
    </xf>
    <xf numFmtId="3" fontId="5" fillId="0" borderId="1" xfId="58" applyNumberFormat="1" applyFont="1" applyFill="1" applyBorder="1" applyAlignment="1" applyProtection="1">
      <alignment horizontal="right" vertical="center" wrapText="1"/>
    </xf>
    <xf numFmtId="178" fontId="33" fillId="0" borderId="1" xfId="63" applyNumberFormat="1" applyFont="1" applyFill="1" applyBorder="1" applyAlignment="1">
      <alignment horizontal="right" vertical="center" wrapText="1"/>
    </xf>
    <xf numFmtId="0" fontId="43" fillId="0" borderId="1" xfId="63" applyFont="1" applyFill="1" applyBorder="1" applyAlignment="1">
      <alignment vertical="center" wrapText="1"/>
    </xf>
    <xf numFmtId="180" fontId="44" fillId="0" borderId="1" xfId="61" applyNumberFormat="1" applyFont="1" applyFill="1" applyBorder="1" applyAlignment="1">
      <alignment horizontal="right" vertical="center" wrapText="1"/>
    </xf>
    <xf numFmtId="0" fontId="3" fillId="0" borderId="1" xfId="58" applyNumberFormat="1" applyFont="1" applyFill="1" applyBorder="1" applyAlignment="1" applyProtection="1">
      <alignment vertical="center" wrapText="1"/>
    </xf>
    <xf numFmtId="3" fontId="3" fillId="0" borderId="1" xfId="58" applyNumberFormat="1" applyFont="1" applyFill="1" applyBorder="1" applyAlignment="1" applyProtection="1">
      <alignment horizontal="right" vertical="center" wrapText="1"/>
    </xf>
    <xf numFmtId="180" fontId="14" fillId="0" borderId="1" xfId="61" applyNumberFormat="1" applyFont="1" applyFill="1" applyBorder="1" applyAlignment="1">
      <alignment horizontal="right" vertical="center" wrapText="1"/>
    </xf>
    <xf numFmtId="180" fontId="19" fillId="0" borderId="1" xfId="63" applyNumberFormat="1" applyFont="1" applyFill="1" applyBorder="1" applyAlignment="1">
      <alignment horizontal="right" vertical="center"/>
    </xf>
    <xf numFmtId="180" fontId="19" fillId="0" borderId="1" xfId="63" applyNumberFormat="1" applyFont="1" applyFill="1" applyBorder="1" applyAlignment="1">
      <alignment horizontal="left" vertical="center" wrapText="1" indent="7"/>
    </xf>
    <xf numFmtId="0" fontId="3" fillId="0" borderId="1" xfId="58" applyNumberFormat="1" applyFont="1" applyFill="1" applyBorder="1" applyAlignment="1" applyProtection="1">
      <alignment vertical="center" wrapText="1" shrinkToFit="1"/>
    </xf>
    <xf numFmtId="0" fontId="19" fillId="0" borderId="1" xfId="63" applyFont="1" applyFill="1" applyBorder="1" applyAlignment="1">
      <alignment vertical="center" wrapText="1"/>
    </xf>
    <xf numFmtId="0" fontId="19" fillId="0" borderId="1" xfId="63" applyFont="1" applyFill="1" applyBorder="1">
      <alignment vertical="center"/>
    </xf>
    <xf numFmtId="0" fontId="5" fillId="0" borderId="1" xfId="58" applyNumberFormat="1" applyFont="1" applyFill="1" applyBorder="1" applyAlignment="1" applyProtection="1">
      <alignment vertical="center" wrapText="1"/>
    </xf>
    <xf numFmtId="0" fontId="19" fillId="0" borderId="1" xfId="63" applyFont="1" applyFill="1" applyBorder="1" applyAlignment="1">
      <alignment horizontal="left" vertical="center" wrapText="1" indent="5"/>
    </xf>
    <xf numFmtId="180" fontId="19" fillId="0" borderId="1" xfId="63" applyNumberFormat="1" applyFont="1" applyFill="1" applyBorder="1">
      <alignment vertical="center"/>
    </xf>
    <xf numFmtId="180" fontId="14" fillId="0" borderId="10" xfId="61" applyNumberFormat="1" applyFont="1" applyFill="1" applyBorder="1" applyAlignment="1">
      <alignment horizontal="right" vertical="center" wrapText="1"/>
    </xf>
    <xf numFmtId="0" fontId="9" fillId="0" borderId="0" xfId="76" applyFont="1" applyFill="1" applyBorder="1" applyAlignment="1">
      <alignment horizontal="left" vertical="center" wrapText="1"/>
    </xf>
    <xf numFmtId="0" fontId="3" fillId="0" borderId="0" xfId="49" applyFill="1"/>
    <xf numFmtId="180" fontId="3" fillId="0" borderId="0" xfId="49" applyNumberFormat="1" applyFill="1"/>
    <xf numFmtId="0" fontId="4" fillId="0" borderId="0" xfId="63" applyFont="1" applyFill="1" applyAlignment="1">
      <alignment horizontal="center" vertical="center" wrapText="1"/>
    </xf>
    <xf numFmtId="0" fontId="45" fillId="0" borderId="0" xfId="63" applyFont="1" applyFill="1" applyAlignment="1">
      <alignment horizontal="center" vertical="center"/>
    </xf>
    <xf numFmtId="0" fontId="3" fillId="0" borderId="0" xfId="49" applyFont="1" applyFill="1" applyAlignment="1">
      <alignment vertical="center"/>
    </xf>
    <xf numFmtId="178" fontId="5" fillId="0" borderId="1" xfId="76" applyNumberFormat="1" applyFont="1" applyFill="1" applyBorder="1" applyAlignment="1">
      <alignment horizontal="left" vertical="center"/>
    </xf>
    <xf numFmtId="186" fontId="31" fillId="0" borderId="1" xfId="9" applyNumberFormat="1" applyFont="1" applyFill="1" applyBorder="1">
      <alignment vertical="center"/>
    </xf>
    <xf numFmtId="178" fontId="3" fillId="0" borderId="1" xfId="76" applyNumberFormat="1" applyFont="1" applyFill="1" applyBorder="1" applyAlignment="1">
      <alignment horizontal="left" vertical="center"/>
    </xf>
    <xf numFmtId="0" fontId="3" fillId="0" borderId="0" xfId="68" applyFont="1" applyFill="1" applyAlignment="1">
      <alignment vertical="center"/>
    </xf>
    <xf numFmtId="0" fontId="3" fillId="0" borderId="0" xfId="68" applyFont="1" applyFill="1" applyAlignment="1">
      <alignment horizontal="left"/>
    </xf>
    <xf numFmtId="0" fontId="14" fillId="0" borderId="0" xfId="68" applyFont="1" applyFill="1" applyAlignment="1">
      <alignment horizontal="center" vertical="center"/>
    </xf>
    <xf numFmtId="0" fontId="14" fillId="0" borderId="0" xfId="68" applyFont="1" applyFill="1" applyAlignment="1">
      <alignment vertical="center"/>
    </xf>
    <xf numFmtId="178" fontId="14" fillId="0" borderId="0" xfId="68" applyNumberFormat="1" applyFont="1" applyFill="1" applyBorder="1" applyAlignment="1">
      <alignment horizontal="center" vertical="center"/>
    </xf>
    <xf numFmtId="0" fontId="27" fillId="0" borderId="0" xfId="63" applyFont="1" applyFill="1" applyAlignment="1">
      <alignment horizontal="center" vertical="center"/>
    </xf>
    <xf numFmtId="0" fontId="28" fillId="0" borderId="0" xfId="63" applyFont="1" applyFill="1" applyAlignment="1">
      <alignment horizontal="center" vertical="center" shrinkToFit="1"/>
    </xf>
    <xf numFmtId="0" fontId="30" fillId="0" borderId="3" xfId="63" applyFont="1" applyFill="1" applyBorder="1" applyAlignment="1">
      <alignment vertical="center"/>
    </xf>
    <xf numFmtId="0" fontId="34" fillId="0" borderId="1" xfId="49" applyNumberFormat="1" applyFont="1" applyFill="1" applyBorder="1" applyAlignment="1" applyProtection="1">
      <alignment horizontal="center" vertical="center" shrinkToFit="1"/>
    </xf>
    <xf numFmtId="178" fontId="39" fillId="0" borderId="1" xfId="76" applyNumberFormat="1" applyFont="1" applyFill="1" applyBorder="1" applyAlignment="1">
      <alignment horizontal="center" vertical="center" shrinkToFit="1"/>
    </xf>
    <xf numFmtId="178" fontId="10" fillId="0" borderId="1" xfId="76" applyNumberFormat="1" applyFont="1" applyFill="1" applyBorder="1" applyAlignment="1">
      <alignment horizontal="center" vertical="center" shrinkToFit="1"/>
    </xf>
    <xf numFmtId="0" fontId="14" fillId="0" borderId="0" xfId="68" applyFont="1" applyFill="1" applyAlignment="1">
      <alignment vertical="center" shrinkToFit="1"/>
    </xf>
    <xf numFmtId="0" fontId="3" fillId="0" borderId="0" xfId="68" applyFont="1" applyFill="1" applyBorder="1" applyAlignment="1">
      <alignment vertical="center"/>
    </xf>
    <xf numFmtId="0" fontId="3" fillId="0" borderId="1" xfId="58" applyNumberFormat="1" applyFont="1" applyFill="1" applyBorder="1" applyAlignment="1" applyProtection="1">
      <alignment horizontal="left" vertical="center" shrinkToFit="1"/>
    </xf>
    <xf numFmtId="3" fontId="3" fillId="0" borderId="1" xfId="0" applyNumberFormat="1" applyFont="1" applyFill="1" applyBorder="1" applyAlignment="1" applyProtection="1">
      <alignment horizontal="right" vertical="center" shrinkToFit="1"/>
    </xf>
    <xf numFmtId="0" fontId="3"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horizontal="right" vertical="center"/>
    </xf>
    <xf numFmtId="0" fontId="3" fillId="0" borderId="0" xfId="68" applyFont="1" applyFill="1" applyBorder="1" applyAlignment="1">
      <alignment horizontal="left" wrapText="1"/>
    </xf>
    <xf numFmtId="0" fontId="5"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xf>
    <xf numFmtId="179" fontId="3" fillId="0" borderId="10" xfId="0" applyNumberFormat="1" applyFont="1" applyFill="1" applyBorder="1" applyAlignment="1" applyProtection="1">
      <alignment horizontal="right" vertical="center"/>
    </xf>
    <xf numFmtId="0" fontId="0" fillId="0" borderId="0" xfId="63" applyFill="1" applyAlignment="1">
      <alignment vertical="center"/>
    </xf>
    <xf numFmtId="0" fontId="46" fillId="0" borderId="0" xfId="63" applyFont="1" applyFill="1">
      <alignment vertical="center"/>
    </xf>
    <xf numFmtId="0" fontId="47" fillId="0" borderId="0" xfId="63" applyFont="1" applyFill="1">
      <alignment vertical="center"/>
    </xf>
    <xf numFmtId="0" fontId="0" fillId="0" borderId="0" xfId="63" applyFill="1" applyAlignment="1">
      <alignment horizontal="left"/>
    </xf>
    <xf numFmtId="0" fontId="0" fillId="0" borderId="0" xfId="63" applyFill="1">
      <alignment vertical="center"/>
    </xf>
    <xf numFmtId="0" fontId="4" fillId="0" borderId="0" xfId="63" applyFont="1" applyFill="1" applyAlignment="1">
      <alignment horizontal="center" vertical="center"/>
    </xf>
    <xf numFmtId="0" fontId="48" fillId="0" borderId="0" xfId="63" applyFont="1" applyFill="1" applyAlignment="1">
      <alignment horizontal="center" vertical="center"/>
    </xf>
    <xf numFmtId="0" fontId="5" fillId="0" borderId="1" xfId="63" applyFont="1" applyFill="1" applyBorder="1" applyAlignment="1">
      <alignment horizontal="center" vertical="center" shrinkToFit="1"/>
    </xf>
    <xf numFmtId="3" fontId="5" fillId="0" borderId="1" xfId="49" applyNumberFormat="1" applyFont="1" applyFill="1" applyBorder="1" applyAlignment="1" applyProtection="1">
      <alignment horizontal="right" vertical="center" shrinkToFit="1"/>
    </xf>
    <xf numFmtId="0" fontId="5" fillId="0" borderId="1" xfId="63" applyFont="1" applyFill="1" applyBorder="1" applyAlignment="1">
      <alignment horizontal="left" vertical="center"/>
    </xf>
    <xf numFmtId="3" fontId="5" fillId="0" borderId="1" xfId="49" applyNumberFormat="1" applyFont="1" applyFill="1" applyBorder="1" applyAlignment="1" applyProtection="1">
      <alignment horizontal="right" vertical="center"/>
    </xf>
    <xf numFmtId="0" fontId="9" fillId="0" borderId="1" xfId="63" applyFont="1" applyFill="1" applyBorder="1" applyAlignment="1">
      <alignment vertical="center" shrinkToFit="1"/>
    </xf>
    <xf numFmtId="3" fontId="3" fillId="0" borderId="1" xfId="49" applyNumberFormat="1" applyFont="1" applyFill="1" applyBorder="1" applyAlignment="1" applyProtection="1">
      <alignment horizontal="right" vertical="center"/>
    </xf>
    <xf numFmtId="0" fontId="3" fillId="0" borderId="1" xfId="61" applyFont="1" applyFill="1" applyBorder="1" applyAlignment="1">
      <alignment vertical="center" shrinkToFit="1"/>
    </xf>
    <xf numFmtId="0" fontId="3" fillId="0" borderId="1" xfId="63" applyFont="1" applyFill="1" applyBorder="1" applyAlignment="1">
      <alignment horizontal="right" vertical="center"/>
    </xf>
    <xf numFmtId="0" fontId="9" fillId="0" borderId="1" xfId="61" applyFont="1" applyFill="1" applyBorder="1" applyAlignment="1">
      <alignment vertical="center" shrinkToFit="1"/>
    </xf>
    <xf numFmtId="178" fontId="5" fillId="0" borderId="1" xfId="61" applyNumberFormat="1" applyFont="1" applyFill="1" applyBorder="1" applyAlignment="1">
      <alignment horizontal="right" vertical="center"/>
    </xf>
    <xf numFmtId="180" fontId="3" fillId="0" borderId="1" xfId="61" applyNumberFormat="1" applyFont="1" applyFill="1" applyBorder="1" applyAlignment="1">
      <alignment horizontal="right" vertical="center"/>
    </xf>
    <xf numFmtId="0" fontId="9" fillId="0" borderId="10" xfId="61" applyFont="1" applyFill="1" applyBorder="1" applyAlignment="1">
      <alignment vertical="center" shrinkToFit="1"/>
    </xf>
    <xf numFmtId="0" fontId="9" fillId="0" borderId="2" xfId="61" applyFont="1" applyFill="1" applyBorder="1" applyAlignment="1">
      <alignment horizontal="left" wrapText="1" shrinkToFit="1"/>
    </xf>
    <xf numFmtId="0" fontId="9" fillId="0" borderId="2" xfId="61" applyFont="1" applyFill="1" applyBorder="1" applyAlignment="1">
      <alignment horizontal="right" wrapText="1" shrinkToFit="1"/>
    </xf>
    <xf numFmtId="177" fontId="5" fillId="0" borderId="1" xfId="61" applyNumberFormat="1" applyFont="1" applyFill="1" applyBorder="1" applyAlignment="1">
      <alignment horizontal="right" vertical="center"/>
    </xf>
    <xf numFmtId="3" fontId="5" fillId="0" borderId="1" xfId="59" applyNumberFormat="1" applyFont="1" applyFill="1" applyBorder="1" applyAlignment="1">
      <alignment horizontal="right" vertical="center" shrinkToFit="1"/>
    </xf>
    <xf numFmtId="185" fontId="5" fillId="0" borderId="1" xfId="63" applyNumberFormat="1" applyFont="1" applyFill="1" applyBorder="1" applyAlignment="1">
      <alignment horizontal="right" vertical="center"/>
    </xf>
    <xf numFmtId="0" fontId="5" fillId="0" borderId="1" xfId="63" applyFont="1" applyFill="1" applyBorder="1" applyAlignment="1">
      <alignment horizontal="center" vertical="center"/>
    </xf>
    <xf numFmtId="3" fontId="5" fillId="0" borderId="1" xfId="59" applyNumberFormat="1" applyFont="1" applyFill="1" applyBorder="1" applyAlignment="1">
      <alignment horizontal="right" vertical="center"/>
    </xf>
    <xf numFmtId="0" fontId="5" fillId="0" borderId="1" xfId="81" applyFont="1" applyFill="1" applyBorder="1" applyAlignment="1" applyProtection="1">
      <alignment horizontal="left" vertical="center" wrapText="1"/>
      <protection locked="0"/>
    </xf>
    <xf numFmtId="177" fontId="3" fillId="0" borderId="1" xfId="61" applyNumberFormat="1" applyFont="1" applyFill="1" applyBorder="1" applyAlignment="1">
      <alignment horizontal="right" vertical="center"/>
    </xf>
    <xf numFmtId="3" fontId="3" fillId="0" borderId="1" xfId="59" applyNumberFormat="1" applyFont="1" applyFill="1" applyBorder="1" applyAlignment="1">
      <alignment horizontal="right" vertical="center"/>
    </xf>
    <xf numFmtId="185" fontId="3" fillId="0" borderId="1" xfId="63" applyNumberFormat="1" applyFont="1" applyFill="1" applyBorder="1" applyAlignment="1">
      <alignment horizontal="right" vertical="center"/>
    </xf>
    <xf numFmtId="0" fontId="9" fillId="0" borderId="1" xfId="61" applyFont="1" applyFill="1" applyBorder="1">
      <alignment vertical="center"/>
    </xf>
    <xf numFmtId="3" fontId="3" fillId="0" borderId="0" xfId="49" applyNumberFormat="1" applyFont="1" applyFill="1" applyAlignment="1" applyProtection="1">
      <alignment horizontal="right" vertical="center"/>
    </xf>
    <xf numFmtId="0" fontId="9" fillId="0" borderId="10" xfId="61" applyFont="1" applyFill="1" applyBorder="1">
      <alignment vertical="center"/>
    </xf>
    <xf numFmtId="0" fontId="49" fillId="0" borderId="3" xfId="63" applyFont="1" applyFill="1" applyBorder="1" applyAlignment="1">
      <alignment vertical="center"/>
    </xf>
    <xf numFmtId="185" fontId="5" fillId="0" borderId="1" xfId="63" applyNumberFormat="1" applyFont="1" applyFill="1" applyBorder="1" applyAlignment="1">
      <alignment horizontal="right" vertical="center" shrinkToFit="1"/>
    </xf>
    <xf numFmtId="0" fontId="0" fillId="0" borderId="0" xfId="63" applyFill="1" applyAlignment="1">
      <alignment horizontal="right" vertical="center"/>
    </xf>
    <xf numFmtId="186" fontId="3" fillId="0" borderId="1" xfId="59" applyNumberFormat="1" applyFont="1" applyFill="1" applyBorder="1" applyAlignment="1">
      <alignment horizontal="right" vertical="center" wrapText="1"/>
    </xf>
    <xf numFmtId="0" fontId="22" fillId="0" borderId="0" xfId="0" applyFont="1" applyFill="1" applyAlignment="1">
      <alignment horizontal="left" vertical="center"/>
    </xf>
    <xf numFmtId="0" fontId="50" fillId="0" borderId="0" xfId="0" applyFont="1" applyFill="1" applyAlignment="1">
      <alignment horizontal="center" vertical="center"/>
    </xf>
    <xf numFmtId="49" fontId="51" fillId="0" borderId="0" xfId="0" applyNumberFormat="1" applyFont="1" applyFill="1" applyAlignment="1">
      <alignment horizontal="left" vertical="center"/>
    </xf>
    <xf numFmtId="0" fontId="51" fillId="0" borderId="0" xfId="0" applyFont="1" applyFill="1" applyAlignment="1">
      <alignment horizontal="justify" vertical="center"/>
    </xf>
    <xf numFmtId="49" fontId="22" fillId="0" borderId="0" xfId="0" applyNumberFormat="1" applyFont="1" applyFill="1" applyAlignment="1">
      <alignment horizontal="left" vertical="center"/>
    </xf>
    <xf numFmtId="0" fontId="50" fillId="0" borderId="0" xfId="0" applyFont="1" applyFill="1" applyAlignment="1">
      <alignment horizontal="center" vertical="center" wrapText="1"/>
    </xf>
    <xf numFmtId="57" fontId="51" fillId="0" borderId="0" xfId="0" applyNumberFormat="1" applyFont="1" applyFill="1" applyAlignment="1">
      <alignment horizontal="center" vertical="center"/>
    </xf>
  </cellXfs>
  <cellStyles count="92">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3 3" xfId="13"/>
    <cellStyle name="已访问的超链接" xfId="14" builtinId="9"/>
    <cellStyle name="千位分隔[0] 2 2 3 2" xfId="15"/>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百分比 2 2" xfId="25"/>
    <cellStyle name="标题 1" xfId="26" builtinId="16"/>
    <cellStyle name="标题 2" xfId="27" builtinId="17"/>
    <cellStyle name="常规 5 2 2" xfId="28"/>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2 3" xfId="58"/>
    <cellStyle name="常规 10" xfId="59"/>
    <cellStyle name="40% - 强调文字颜色 6" xfId="60" builtinId="51"/>
    <cellStyle name="常规 2 3 2" xfId="61"/>
    <cellStyle name="60% - 强调文字颜色 6" xfId="62" builtinId="52"/>
    <cellStyle name="常规 2" xfId="63"/>
    <cellStyle name="常规 2 2 3 2" xfId="64"/>
    <cellStyle name="常规 2 3 2 2" xfId="65"/>
    <cellStyle name="常规 2 4" xfId="66"/>
    <cellStyle name="常规_2007人代会数据 2" xfId="67"/>
    <cellStyle name="常规 3" xfId="68"/>
    <cellStyle name="常规 3 2 2" xfId="69"/>
    <cellStyle name="常规 3 2 3" xfId="70"/>
    <cellStyle name="常规 3 2 3 2" xfId="71"/>
    <cellStyle name="常规 3 3" xfId="72"/>
    <cellStyle name="常规 3 4" xfId="73"/>
    <cellStyle name="常规 3 4 2" xfId="74"/>
    <cellStyle name="常规 3 5" xfId="75"/>
    <cellStyle name="常规 4" xfId="76"/>
    <cellStyle name="常规 4 2" xfId="77"/>
    <cellStyle name="常规 4 2 2" xfId="78"/>
    <cellStyle name="常规 5" xfId="79"/>
    <cellStyle name="常规 5 3" xfId="80"/>
    <cellStyle name="常规 9" xfId="81"/>
    <cellStyle name="千位分隔 3" xfId="82"/>
    <cellStyle name="千位分隔 3 2" xfId="83"/>
    <cellStyle name="千位分隔 3 2 2" xfId="84"/>
    <cellStyle name="千位分隔 3 3" xfId="85"/>
    <cellStyle name="千位分隔[0] 2 2 3" xfId="86"/>
    <cellStyle name="千位分隔[0] 3 2" xfId="87"/>
    <cellStyle name="千位分隔[0] 3 2 2" xfId="88"/>
    <cellStyle name="千位分隔[0] 3 2 2 2" xfId="89"/>
    <cellStyle name="千位分隔[0] 3 2 3" xfId="90"/>
    <cellStyle name="千位分隔 2" xfId="9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I14" sqref="I14"/>
    </sheetView>
  </sheetViews>
  <sheetFormatPr defaultColWidth="9" defaultRowHeight="13.5" outlineLevelCol="5"/>
  <cols>
    <col min="1" max="5" width="11.75" style="91" customWidth="1"/>
    <col min="6" max="6" width="24.25" style="91" customWidth="1"/>
    <col min="7" max="16384" width="9" style="91"/>
  </cols>
  <sheetData>
    <row r="1" s="91" customFormat="1" ht="23.25" customHeight="1" spans="1:6">
      <c r="A1" s="311" t="s">
        <v>0</v>
      </c>
      <c r="B1" s="307"/>
      <c r="C1" s="307"/>
      <c r="D1" s="307"/>
      <c r="E1" s="307"/>
      <c r="F1" s="307"/>
    </row>
    <row r="2" s="91" customFormat="1" ht="23.25" customHeight="1" spans="1:6">
      <c r="A2" s="307"/>
      <c r="B2" s="307"/>
      <c r="C2" s="307"/>
      <c r="D2" s="307"/>
      <c r="E2" s="307"/>
      <c r="F2" s="307"/>
    </row>
    <row r="3" s="91" customFormat="1" ht="23.25" customHeight="1" spans="1:6">
      <c r="A3" s="307"/>
      <c r="B3" s="307"/>
      <c r="C3" s="307"/>
      <c r="D3" s="307"/>
      <c r="E3" s="307"/>
      <c r="F3" s="307"/>
    </row>
    <row r="4" s="91" customFormat="1" ht="23.25" customHeight="1" spans="1:6">
      <c r="A4" s="307"/>
      <c r="B4" s="307"/>
      <c r="C4" s="307"/>
      <c r="D4" s="307"/>
      <c r="E4" s="307"/>
      <c r="F4" s="307"/>
    </row>
    <row r="5" s="91" customFormat="1" ht="23.25" customHeight="1" spans="1:6">
      <c r="A5" s="307"/>
      <c r="B5" s="307"/>
      <c r="C5" s="307"/>
      <c r="D5" s="307"/>
      <c r="E5" s="307"/>
      <c r="F5" s="307"/>
    </row>
    <row r="6" s="91" customFormat="1" ht="23.25" customHeight="1" spans="1:6">
      <c r="A6" s="307"/>
      <c r="B6" s="307"/>
      <c r="C6" s="307"/>
      <c r="D6" s="307"/>
      <c r="E6" s="307"/>
      <c r="F6" s="307"/>
    </row>
    <row r="7" s="91" customFormat="1" ht="23.25" customHeight="1" spans="1:6">
      <c r="A7" s="307"/>
      <c r="B7" s="307"/>
      <c r="C7" s="307"/>
      <c r="D7" s="307"/>
      <c r="E7" s="307"/>
      <c r="F7" s="307"/>
    </row>
    <row r="8" s="91" customFormat="1" ht="23.25" customHeight="1" spans="1:6">
      <c r="A8" s="307"/>
      <c r="B8" s="307"/>
      <c r="C8" s="307"/>
      <c r="D8" s="307"/>
      <c r="E8" s="307"/>
      <c r="F8" s="307"/>
    </row>
    <row r="9" s="91" customFormat="1" ht="23.25" customHeight="1" spans="1:6">
      <c r="A9" s="307"/>
      <c r="B9" s="307"/>
      <c r="C9" s="307"/>
      <c r="D9" s="307"/>
      <c r="E9" s="307"/>
      <c r="F9" s="307"/>
    </row>
    <row r="10" s="91" customFormat="1" ht="23.25" customHeight="1" spans="1:6">
      <c r="A10" s="307"/>
      <c r="B10" s="307"/>
      <c r="C10" s="307"/>
      <c r="D10" s="307"/>
      <c r="E10" s="307"/>
      <c r="F10" s="307"/>
    </row>
    <row r="11" s="91" customFormat="1" ht="23.25" customHeight="1" spans="1:6">
      <c r="A11" s="307"/>
      <c r="B11" s="307"/>
      <c r="C11" s="307"/>
      <c r="D11" s="307"/>
      <c r="E11" s="307"/>
      <c r="F11" s="307"/>
    </row>
    <row r="12" s="91" customFormat="1" ht="23.25" customHeight="1" spans="1:6">
      <c r="A12" s="307"/>
      <c r="B12" s="307"/>
      <c r="C12" s="307"/>
      <c r="D12" s="307"/>
      <c r="E12" s="307"/>
      <c r="F12" s="307"/>
    </row>
    <row r="13" s="91" customFormat="1" ht="23.25" customHeight="1" spans="1:6">
      <c r="A13" s="307"/>
      <c r="B13" s="307"/>
      <c r="C13" s="307"/>
      <c r="D13" s="307"/>
      <c r="E13" s="307"/>
      <c r="F13" s="307"/>
    </row>
    <row r="14" s="91" customFormat="1" ht="23.25" customHeight="1" spans="1:6">
      <c r="A14" s="307"/>
      <c r="B14" s="307"/>
      <c r="C14" s="307"/>
      <c r="D14" s="307"/>
      <c r="E14" s="307"/>
      <c r="F14" s="307"/>
    </row>
    <row r="15" s="91" customFormat="1" ht="23.25" customHeight="1" spans="1:6">
      <c r="A15" s="307"/>
      <c r="B15" s="307"/>
      <c r="C15" s="307"/>
      <c r="D15" s="307"/>
      <c r="E15" s="307"/>
      <c r="F15" s="307"/>
    </row>
    <row r="16" s="91" customFormat="1" ht="23.25" customHeight="1" spans="1:6">
      <c r="A16" s="307"/>
      <c r="B16" s="307"/>
      <c r="C16" s="307"/>
      <c r="D16" s="307"/>
      <c r="E16" s="307"/>
      <c r="F16" s="307"/>
    </row>
    <row r="17" s="91" customFormat="1" ht="23.25" customHeight="1" spans="1:6">
      <c r="A17" s="307"/>
      <c r="B17" s="307"/>
      <c r="C17" s="307"/>
      <c r="D17" s="307"/>
      <c r="E17" s="307"/>
      <c r="F17" s="307"/>
    </row>
    <row r="18" s="91" customFormat="1" ht="23.25" customHeight="1" spans="1:6">
      <c r="A18" s="307"/>
      <c r="B18" s="307"/>
      <c r="C18" s="307"/>
      <c r="D18" s="307"/>
      <c r="E18" s="307"/>
      <c r="F18" s="307"/>
    </row>
    <row r="19" s="91" customFormat="1" ht="23.25" customHeight="1" spans="1:6">
      <c r="A19" s="307"/>
      <c r="B19" s="307"/>
      <c r="C19" s="307"/>
      <c r="D19" s="307"/>
      <c r="E19" s="307"/>
      <c r="F19" s="307"/>
    </row>
    <row r="20" s="91" customFormat="1" ht="23.25" customHeight="1" spans="1:6">
      <c r="A20" s="307"/>
      <c r="B20" s="307"/>
      <c r="C20" s="307"/>
      <c r="D20" s="307"/>
      <c r="E20" s="307"/>
      <c r="F20" s="307"/>
    </row>
    <row r="21" s="91" customFormat="1" ht="23.25" customHeight="1" spans="1:6">
      <c r="A21" s="307"/>
      <c r="B21" s="307"/>
      <c r="C21" s="307"/>
      <c r="D21" s="307"/>
      <c r="E21" s="307"/>
      <c r="F21" s="307"/>
    </row>
    <row r="22" s="91" customFormat="1" ht="23.25" customHeight="1" spans="1:6">
      <c r="A22" s="307"/>
      <c r="B22" s="307"/>
      <c r="C22" s="307"/>
      <c r="D22" s="307"/>
      <c r="E22" s="307"/>
      <c r="F22" s="307"/>
    </row>
    <row r="23" s="91" customFormat="1" ht="23.25" customHeight="1" spans="1:6">
      <c r="A23" s="307"/>
      <c r="B23" s="307"/>
      <c r="C23" s="307"/>
      <c r="D23" s="307"/>
      <c r="E23" s="307"/>
      <c r="F23" s="307"/>
    </row>
    <row r="24" s="91" customFormat="1" ht="23.25" customHeight="1" spans="1:6">
      <c r="A24" s="307"/>
      <c r="B24" s="307"/>
      <c r="C24" s="307"/>
      <c r="D24" s="307"/>
      <c r="E24" s="307"/>
      <c r="F24" s="307"/>
    </row>
    <row r="25" s="91" customFormat="1" ht="23.25" customHeight="1" spans="1:6">
      <c r="A25" s="307"/>
      <c r="B25" s="307"/>
      <c r="C25" s="307"/>
      <c r="D25" s="307"/>
      <c r="E25" s="307"/>
      <c r="F25" s="307"/>
    </row>
    <row r="26" s="91" customFormat="1" ht="23.25" customHeight="1" spans="1:6">
      <c r="A26" s="307"/>
      <c r="B26" s="307"/>
      <c r="C26" s="307"/>
      <c r="D26" s="307"/>
      <c r="E26" s="307"/>
      <c r="F26" s="307"/>
    </row>
    <row r="27" s="91" customFormat="1" ht="23.25" customHeight="1" spans="1:6">
      <c r="A27" s="307"/>
      <c r="B27" s="307"/>
      <c r="C27" s="307"/>
      <c r="D27" s="307"/>
      <c r="E27" s="307"/>
      <c r="F27" s="307"/>
    </row>
    <row r="28" s="91" customFormat="1" ht="23.25" customHeight="1" spans="1:6">
      <c r="A28" s="307"/>
      <c r="B28" s="307"/>
      <c r="C28" s="307"/>
      <c r="D28" s="307"/>
      <c r="E28" s="307"/>
      <c r="F28" s="307"/>
    </row>
    <row r="29" s="91" customFormat="1" ht="23.25" customHeight="1" spans="1:6">
      <c r="A29" s="312">
        <v>45108</v>
      </c>
      <c r="B29" s="312"/>
      <c r="C29" s="312"/>
      <c r="D29" s="312"/>
      <c r="E29" s="312"/>
      <c r="F29" s="312"/>
    </row>
  </sheetData>
  <mergeCells count="2">
    <mergeCell ref="A29:F29"/>
    <mergeCell ref="A1:F28"/>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6"/>
  <sheetViews>
    <sheetView showZeros="0" zoomScale="70" zoomScaleNormal="70" workbookViewId="0">
      <selection activeCell="H17" sqref="H17"/>
    </sheetView>
  </sheetViews>
  <sheetFormatPr defaultColWidth="9" defaultRowHeight="20.1" customHeight="1"/>
  <cols>
    <col min="1" max="1" width="35" style="181" customWidth="1"/>
    <col min="2" max="2" width="11.5" style="181" customWidth="1"/>
    <col min="3" max="5" width="12.25" style="181" customWidth="1"/>
    <col min="6" max="7" width="13.625" style="182" hidden="1" customWidth="1"/>
    <col min="8" max="8" width="12.625" style="182" customWidth="1"/>
    <col min="9" max="9" width="12.25" style="182" customWidth="1"/>
    <col min="10" max="10" width="14.625" style="182" hidden="1" customWidth="1"/>
    <col min="11" max="11" width="13.25" style="182" customWidth="1"/>
    <col min="12" max="12" width="28.375" style="183" customWidth="1"/>
    <col min="13" max="13" width="12" style="183" customWidth="1"/>
    <col min="14" max="16" width="13.625" style="183" customWidth="1"/>
    <col min="17" max="17" width="14.125" style="183" hidden="1" customWidth="1"/>
    <col min="18" max="18" width="12.675" style="183" hidden="1" customWidth="1"/>
    <col min="19" max="19" width="13.75" style="183" customWidth="1"/>
    <col min="20" max="20" width="12" style="183" customWidth="1"/>
    <col min="21" max="21" width="13.625" style="183" hidden="1" customWidth="1"/>
    <col min="22" max="22" width="13.625" style="182" customWidth="1"/>
    <col min="23" max="23" width="12.625" style="184" customWidth="1"/>
    <col min="24" max="16384" width="9" style="184"/>
  </cols>
  <sheetData>
    <row r="1" ht="26.1" customHeight="1" spans="1:22">
      <c r="A1" s="105" t="s">
        <v>748</v>
      </c>
      <c r="B1" s="105"/>
      <c r="C1" s="105"/>
      <c r="D1" s="105"/>
      <c r="E1" s="105"/>
      <c r="F1" s="105"/>
      <c r="G1" s="105"/>
      <c r="H1" s="105"/>
      <c r="I1" s="105"/>
      <c r="J1" s="105"/>
      <c r="K1" s="105"/>
      <c r="L1" s="105"/>
      <c r="M1" s="105"/>
      <c r="N1" s="105"/>
      <c r="O1" s="105"/>
      <c r="P1" s="105"/>
      <c r="Q1" s="105"/>
      <c r="R1" s="105"/>
      <c r="S1" s="105"/>
      <c r="T1" s="105"/>
      <c r="U1" s="105"/>
      <c r="V1" s="105"/>
    </row>
    <row r="2" ht="30" customHeight="1" spans="1:22">
      <c r="A2" s="106" t="s">
        <v>16</v>
      </c>
      <c r="B2" s="106"/>
      <c r="C2" s="106"/>
      <c r="D2" s="106"/>
      <c r="E2" s="106"/>
      <c r="F2" s="106"/>
      <c r="G2" s="106"/>
      <c r="H2" s="106"/>
      <c r="I2" s="106"/>
      <c r="J2" s="106"/>
      <c r="K2" s="106"/>
      <c r="L2" s="106"/>
      <c r="M2" s="106"/>
      <c r="N2" s="106"/>
      <c r="O2" s="106"/>
      <c r="P2" s="106"/>
      <c r="Q2" s="106"/>
      <c r="R2" s="106"/>
      <c r="S2" s="106"/>
      <c r="T2" s="106"/>
      <c r="U2" s="106"/>
      <c r="V2" s="106"/>
    </row>
    <row r="3" ht="24.95" customHeight="1" spans="1:22">
      <c r="A3" s="155" t="s">
        <v>749</v>
      </c>
      <c r="B3" s="155"/>
      <c r="C3" s="155"/>
      <c r="D3" s="155"/>
      <c r="E3" s="155"/>
      <c r="F3" s="155"/>
      <c r="G3" s="155"/>
      <c r="H3" s="155"/>
      <c r="I3" s="155"/>
      <c r="J3" s="155"/>
      <c r="K3" s="155"/>
      <c r="L3" s="155"/>
      <c r="M3" s="194"/>
      <c r="N3" s="194"/>
      <c r="O3" s="194"/>
      <c r="P3" s="194"/>
      <c r="Q3" s="194"/>
      <c r="R3" s="194"/>
      <c r="S3" s="194"/>
      <c r="T3" s="194"/>
      <c r="U3" s="194"/>
      <c r="V3" s="20" t="s">
        <v>44</v>
      </c>
    </row>
    <row r="4" ht="50.1" customHeight="1" spans="1:22">
      <c r="A4" s="185" t="s">
        <v>623</v>
      </c>
      <c r="B4" s="109" t="s">
        <v>46</v>
      </c>
      <c r="C4" s="109" t="s">
        <v>47</v>
      </c>
      <c r="D4" s="109" t="s">
        <v>48</v>
      </c>
      <c r="E4" s="109" t="s">
        <v>49</v>
      </c>
      <c r="F4" s="109" t="s">
        <v>50</v>
      </c>
      <c r="G4" s="109" t="s">
        <v>51</v>
      </c>
      <c r="H4" s="109" t="s">
        <v>52</v>
      </c>
      <c r="I4" s="109" t="s">
        <v>53</v>
      </c>
      <c r="J4" s="109" t="s">
        <v>54</v>
      </c>
      <c r="K4" s="119" t="s">
        <v>750</v>
      </c>
      <c r="L4" s="185" t="s">
        <v>625</v>
      </c>
      <c r="M4" s="109" t="s">
        <v>46</v>
      </c>
      <c r="N4" s="109" t="s">
        <v>47</v>
      </c>
      <c r="O4" s="109" t="s">
        <v>48</v>
      </c>
      <c r="P4" s="109" t="s">
        <v>49</v>
      </c>
      <c r="Q4" s="109" t="s">
        <v>50</v>
      </c>
      <c r="R4" s="109" t="s">
        <v>51</v>
      </c>
      <c r="S4" s="109" t="s">
        <v>52</v>
      </c>
      <c r="T4" s="109" t="s">
        <v>53</v>
      </c>
      <c r="U4" s="109" t="s">
        <v>54</v>
      </c>
      <c r="V4" s="119" t="s">
        <v>750</v>
      </c>
    </row>
    <row r="5" s="179" customFormat="1" ht="39.75" customHeight="1" spans="1:22">
      <c r="A5" s="186" t="s">
        <v>751</v>
      </c>
      <c r="B5" s="111">
        <f>B6+B14</f>
        <v>774763</v>
      </c>
      <c r="C5" s="111">
        <f>C6+C14</f>
        <v>754253</v>
      </c>
      <c r="D5" s="111">
        <f>D6+D14</f>
        <v>757933</v>
      </c>
      <c r="E5" s="111">
        <f>E6+E14</f>
        <v>761321</v>
      </c>
      <c r="F5" s="111">
        <f>F6+F14</f>
        <v>761321</v>
      </c>
      <c r="G5" s="111"/>
      <c r="H5" s="111">
        <f t="shared" ref="H5:H11" si="0">F5-G5</f>
        <v>761321</v>
      </c>
      <c r="I5" s="195">
        <f>H5/D5*100</f>
        <v>100.447005210223</v>
      </c>
      <c r="J5" s="196">
        <f>J6+J14</f>
        <v>1166219</v>
      </c>
      <c r="K5" s="195">
        <f>(H5/J5-1)*100</f>
        <v>-34.7188649816201</v>
      </c>
      <c r="L5" s="186" t="s">
        <v>751</v>
      </c>
      <c r="M5" s="111">
        <f>M6+M15</f>
        <v>774763</v>
      </c>
      <c r="N5" s="111">
        <f>N6+N15</f>
        <v>754253</v>
      </c>
      <c r="O5" s="111">
        <f>O6+O15</f>
        <v>757933</v>
      </c>
      <c r="P5" s="111">
        <f>P6+P15</f>
        <v>761321</v>
      </c>
      <c r="Q5" s="111">
        <f>Q6+Q15</f>
        <v>761321</v>
      </c>
      <c r="R5" s="111"/>
      <c r="S5" s="111">
        <f>S6+S15</f>
        <v>761321</v>
      </c>
      <c r="T5" s="195">
        <f>S5/O5*100</f>
        <v>100.447005210223</v>
      </c>
      <c r="U5" s="111">
        <f>U6+U15</f>
        <v>1166219</v>
      </c>
      <c r="V5" s="195">
        <f>S5/U5*100-100</f>
        <v>-34.7188649816201</v>
      </c>
    </row>
    <row r="6" s="179" customFormat="1" ht="36" customHeight="1" spans="1:22">
      <c r="A6" s="113" t="s">
        <v>58</v>
      </c>
      <c r="B6" s="111">
        <f>SUM(B7:B11)</f>
        <v>712600</v>
      </c>
      <c r="C6" s="111">
        <f t="shared" ref="C6:H6" si="1">SUM(C7:C11)</f>
        <v>500000</v>
      </c>
      <c r="D6" s="111">
        <f t="shared" si="1"/>
        <v>500000</v>
      </c>
      <c r="E6" s="111">
        <f t="shared" si="1"/>
        <v>503388</v>
      </c>
      <c r="F6" s="111">
        <f t="shared" si="1"/>
        <v>503388</v>
      </c>
      <c r="G6" s="111">
        <f t="shared" si="1"/>
        <v>0</v>
      </c>
      <c r="H6" s="111">
        <f t="shared" si="1"/>
        <v>503388</v>
      </c>
      <c r="I6" s="195">
        <f t="shared" ref="I6:I11" si="2">H6/D6*100</f>
        <v>100.6776</v>
      </c>
      <c r="J6" s="196">
        <f>SUM(J7:J11)</f>
        <v>751637</v>
      </c>
      <c r="K6" s="195">
        <f t="shared" ref="K6:K11" si="3">(H6/J6-1)*100</f>
        <v>-33.0277780364724</v>
      </c>
      <c r="L6" s="191" t="s">
        <v>59</v>
      </c>
      <c r="M6" s="111">
        <f t="shared" ref="M6:R6" si="4">SUM(M7:M14)</f>
        <v>458452</v>
      </c>
      <c r="N6" s="111">
        <f t="shared" si="4"/>
        <v>589452</v>
      </c>
      <c r="O6" s="111">
        <f t="shared" si="4"/>
        <v>598523</v>
      </c>
      <c r="P6" s="111">
        <f t="shared" si="4"/>
        <v>589686</v>
      </c>
      <c r="Q6" s="111">
        <f t="shared" si="4"/>
        <v>592202</v>
      </c>
      <c r="R6" s="111">
        <f t="shared" si="4"/>
        <v>2516</v>
      </c>
      <c r="S6" s="111">
        <f t="shared" ref="S6:S13" si="5">Q6-R6</f>
        <v>589686</v>
      </c>
      <c r="T6" s="195">
        <f t="shared" ref="T6:T14" si="6">S6/O6*100</f>
        <v>98.5235320948401</v>
      </c>
      <c r="U6" s="111">
        <f>SUM(U7:U14)</f>
        <v>406570</v>
      </c>
      <c r="V6" s="195">
        <f t="shared" ref="V6:V14" si="7">S6/U6*100-100</f>
        <v>45.0392306367907</v>
      </c>
    </row>
    <row r="7" s="180" customFormat="1" ht="36" customHeight="1" spans="1:22">
      <c r="A7" s="177" t="s">
        <v>752</v>
      </c>
      <c r="B7" s="115">
        <v>40920</v>
      </c>
      <c r="C7" s="115">
        <v>29100</v>
      </c>
      <c r="D7" s="115">
        <v>29100</v>
      </c>
      <c r="E7" s="115">
        <v>29047</v>
      </c>
      <c r="F7" s="115">
        <v>29047</v>
      </c>
      <c r="G7" s="115"/>
      <c r="H7" s="115">
        <f t="shared" si="0"/>
        <v>29047</v>
      </c>
      <c r="I7" s="197">
        <f t="shared" si="2"/>
        <v>99.8178694158076</v>
      </c>
      <c r="J7" s="198">
        <v>40380</v>
      </c>
      <c r="K7" s="197">
        <f t="shared" si="3"/>
        <v>-28.0658741951461</v>
      </c>
      <c r="L7" s="187" t="s">
        <v>753</v>
      </c>
      <c r="M7" s="115">
        <v>1127</v>
      </c>
      <c r="N7" s="115">
        <v>1127</v>
      </c>
      <c r="O7" s="115">
        <v>1126</v>
      </c>
      <c r="P7" s="115">
        <v>881</v>
      </c>
      <c r="Q7" s="115">
        <v>881</v>
      </c>
      <c r="R7" s="115"/>
      <c r="S7" s="115">
        <f t="shared" si="5"/>
        <v>881</v>
      </c>
      <c r="T7" s="197">
        <f t="shared" si="6"/>
        <v>78.2415630550622</v>
      </c>
      <c r="U7" s="115">
        <v>885</v>
      </c>
      <c r="V7" s="197">
        <f t="shared" si="7"/>
        <v>-0.451977401129938</v>
      </c>
    </row>
    <row r="8" s="180" customFormat="1" ht="36" customHeight="1" spans="1:22">
      <c r="A8" s="177" t="s">
        <v>754</v>
      </c>
      <c r="B8" s="115">
        <v>2500</v>
      </c>
      <c r="C8" s="115">
        <v>0</v>
      </c>
      <c r="D8" s="115">
        <v>0</v>
      </c>
      <c r="E8" s="115"/>
      <c r="F8" s="115"/>
      <c r="G8" s="115"/>
      <c r="H8" s="115">
        <f t="shared" si="0"/>
        <v>0</v>
      </c>
      <c r="I8" s="197"/>
      <c r="J8" s="198">
        <v>2276</v>
      </c>
      <c r="K8" s="197"/>
      <c r="L8" s="187" t="s">
        <v>755</v>
      </c>
      <c r="M8" s="115">
        <v>387229</v>
      </c>
      <c r="N8" s="115">
        <v>313729</v>
      </c>
      <c r="O8" s="115">
        <v>318562</v>
      </c>
      <c r="P8" s="115">
        <v>316332</v>
      </c>
      <c r="Q8" s="115">
        <v>318848</v>
      </c>
      <c r="R8" s="115">
        <v>2516</v>
      </c>
      <c r="S8" s="115">
        <f t="shared" si="5"/>
        <v>316332</v>
      </c>
      <c r="T8" s="197">
        <f t="shared" si="6"/>
        <v>99.299979281898</v>
      </c>
      <c r="U8" s="115">
        <v>360424</v>
      </c>
      <c r="V8" s="197">
        <f t="shared" si="7"/>
        <v>-12.2333695869309</v>
      </c>
    </row>
    <row r="9" s="180" customFormat="1" ht="36" customHeight="1" spans="1:22">
      <c r="A9" s="177" t="s">
        <v>756</v>
      </c>
      <c r="B9" s="115">
        <v>584580</v>
      </c>
      <c r="C9" s="115">
        <v>425900</v>
      </c>
      <c r="D9" s="115">
        <v>425900</v>
      </c>
      <c r="E9" s="115">
        <v>426005</v>
      </c>
      <c r="F9" s="115">
        <v>426005</v>
      </c>
      <c r="G9" s="115"/>
      <c r="H9" s="115">
        <f t="shared" si="0"/>
        <v>426005</v>
      </c>
      <c r="I9" s="197">
        <f t="shared" si="2"/>
        <v>100.024653674571</v>
      </c>
      <c r="J9" s="198">
        <v>586026</v>
      </c>
      <c r="K9" s="197">
        <f t="shared" si="3"/>
        <v>-27.3061263493429</v>
      </c>
      <c r="L9" s="187" t="s">
        <v>757</v>
      </c>
      <c r="M9" s="115">
        <v>15395</v>
      </c>
      <c r="N9" s="115">
        <v>15395</v>
      </c>
      <c r="O9" s="115">
        <v>17540</v>
      </c>
      <c r="P9" s="115">
        <v>13143</v>
      </c>
      <c r="Q9" s="115">
        <v>13143</v>
      </c>
      <c r="R9" s="115"/>
      <c r="S9" s="115">
        <f t="shared" si="5"/>
        <v>13143</v>
      </c>
      <c r="T9" s="197">
        <f t="shared" si="6"/>
        <v>74.9315849486887</v>
      </c>
      <c r="U9" s="115">
        <v>5173</v>
      </c>
      <c r="V9" s="197">
        <f t="shared" si="7"/>
        <v>154.069205490044</v>
      </c>
    </row>
    <row r="10" s="180" customFormat="1" ht="36" customHeight="1" spans="1:22">
      <c r="A10" s="177" t="s">
        <v>758</v>
      </c>
      <c r="B10" s="115">
        <v>80000</v>
      </c>
      <c r="C10" s="115">
        <v>40000</v>
      </c>
      <c r="D10" s="115">
        <v>40000</v>
      </c>
      <c r="E10" s="115">
        <v>44058</v>
      </c>
      <c r="F10" s="115">
        <v>44058</v>
      </c>
      <c r="G10" s="115"/>
      <c r="H10" s="115">
        <f t="shared" si="0"/>
        <v>44058</v>
      </c>
      <c r="I10" s="197">
        <f t="shared" si="2"/>
        <v>110.145</v>
      </c>
      <c r="J10" s="198">
        <v>116408</v>
      </c>
      <c r="K10" s="197">
        <f t="shared" si="3"/>
        <v>-62.1520857673012</v>
      </c>
      <c r="L10" s="187" t="s">
        <v>759</v>
      </c>
      <c r="M10" s="115">
        <v>4701</v>
      </c>
      <c r="N10" s="115">
        <v>209201</v>
      </c>
      <c r="O10" s="115">
        <v>209748</v>
      </c>
      <c r="P10" s="115">
        <v>207783</v>
      </c>
      <c r="Q10" s="115">
        <v>207783</v>
      </c>
      <c r="R10" s="115"/>
      <c r="S10" s="115">
        <f t="shared" si="5"/>
        <v>207783</v>
      </c>
      <c r="T10" s="197">
        <f t="shared" si="6"/>
        <v>99.0631615080954</v>
      </c>
      <c r="U10" s="115">
        <v>1017</v>
      </c>
      <c r="V10" s="197">
        <f t="shared" si="7"/>
        <v>20330.9734513274</v>
      </c>
    </row>
    <row r="11" s="180" customFormat="1" ht="36" customHeight="1" spans="1:22">
      <c r="A11" s="177" t="s">
        <v>760</v>
      </c>
      <c r="B11" s="115">
        <v>4600</v>
      </c>
      <c r="C11" s="115">
        <v>5000</v>
      </c>
      <c r="D11" s="115">
        <v>5000</v>
      </c>
      <c r="E11" s="115">
        <v>4278</v>
      </c>
      <c r="F11" s="115">
        <v>4278</v>
      </c>
      <c r="G11" s="115"/>
      <c r="H11" s="115">
        <f t="shared" si="0"/>
        <v>4278</v>
      </c>
      <c r="I11" s="197">
        <f t="shared" si="2"/>
        <v>85.56</v>
      </c>
      <c r="J11" s="198">
        <v>6547</v>
      </c>
      <c r="K11" s="197">
        <f t="shared" si="3"/>
        <v>-34.6570948526042</v>
      </c>
      <c r="L11" s="187" t="s">
        <v>761</v>
      </c>
      <c r="M11" s="115">
        <v>49996</v>
      </c>
      <c r="N11" s="115">
        <v>49996</v>
      </c>
      <c r="O11" s="115">
        <v>51543</v>
      </c>
      <c r="P11" s="115">
        <v>51543</v>
      </c>
      <c r="Q11" s="115">
        <v>51543</v>
      </c>
      <c r="R11" s="115"/>
      <c r="S11" s="115">
        <f t="shared" si="5"/>
        <v>51543</v>
      </c>
      <c r="T11" s="197">
        <f t="shared" si="6"/>
        <v>100</v>
      </c>
      <c r="U11" s="115">
        <v>39064</v>
      </c>
      <c r="V11" s="197">
        <f t="shared" si="7"/>
        <v>31.9450133114889</v>
      </c>
    </row>
    <row r="12" s="180" customFormat="1" ht="36" customHeight="1" spans="1:22">
      <c r="A12" s="187"/>
      <c r="B12" s="115"/>
      <c r="C12" s="115"/>
      <c r="D12" s="115"/>
      <c r="E12" s="115"/>
      <c r="F12" s="188"/>
      <c r="G12" s="188"/>
      <c r="H12" s="188"/>
      <c r="I12" s="197"/>
      <c r="J12" s="197"/>
      <c r="K12" s="197"/>
      <c r="L12" s="187" t="s">
        <v>762</v>
      </c>
      <c r="M12" s="115">
        <v>4</v>
      </c>
      <c r="N12" s="115">
        <v>4</v>
      </c>
      <c r="O12" s="115">
        <v>4</v>
      </c>
      <c r="P12" s="115">
        <v>4</v>
      </c>
      <c r="Q12" s="115">
        <v>4</v>
      </c>
      <c r="R12" s="115"/>
      <c r="S12" s="115">
        <f t="shared" si="5"/>
        <v>4</v>
      </c>
      <c r="T12" s="197">
        <f t="shared" si="6"/>
        <v>100</v>
      </c>
      <c r="U12" s="115">
        <v>7</v>
      </c>
      <c r="V12" s="197">
        <f t="shared" si="7"/>
        <v>-42.8571428571429</v>
      </c>
    </row>
    <row r="13" s="180" customFormat="1" ht="36" customHeight="1" spans="1:22">
      <c r="A13" s="189"/>
      <c r="B13" s="115"/>
      <c r="C13" s="115"/>
      <c r="D13" s="115"/>
      <c r="E13" s="115"/>
      <c r="F13" s="190"/>
      <c r="G13" s="190"/>
      <c r="H13" s="190"/>
      <c r="I13" s="197"/>
      <c r="J13" s="190"/>
      <c r="K13" s="197"/>
      <c r="L13" s="187" t="s">
        <v>763</v>
      </c>
      <c r="M13" s="115"/>
      <c r="N13" s="115"/>
      <c r="O13" s="115"/>
      <c r="P13" s="115"/>
      <c r="Q13" s="115"/>
      <c r="R13" s="115"/>
      <c r="S13" s="115">
        <f t="shared" si="5"/>
        <v>0</v>
      </c>
      <c r="T13" s="197"/>
      <c r="U13" s="115">
        <v>0</v>
      </c>
      <c r="V13" s="197"/>
    </row>
    <row r="14" s="180" customFormat="1" ht="36" customHeight="1" spans="1:22">
      <c r="A14" s="191" t="s">
        <v>105</v>
      </c>
      <c r="B14" s="111">
        <f>B15+B16+B19+B20</f>
        <v>62163</v>
      </c>
      <c r="C14" s="111">
        <f t="shared" ref="C14:H14" si="8">C15+C16+C19+C20</f>
        <v>254253</v>
      </c>
      <c r="D14" s="111">
        <f t="shared" si="8"/>
        <v>257933</v>
      </c>
      <c r="E14" s="111">
        <f t="shared" si="8"/>
        <v>257933</v>
      </c>
      <c r="F14" s="111">
        <f t="shared" si="8"/>
        <v>257933</v>
      </c>
      <c r="G14" s="111">
        <f t="shared" si="8"/>
        <v>0</v>
      </c>
      <c r="H14" s="111">
        <f t="shared" si="8"/>
        <v>257933</v>
      </c>
      <c r="I14" s="195" t="s">
        <v>104</v>
      </c>
      <c r="J14" s="196">
        <f>J15+J16+J19+J20</f>
        <v>414582</v>
      </c>
      <c r="K14" s="195" t="s">
        <v>104</v>
      </c>
      <c r="L14" s="187" t="s">
        <v>764</v>
      </c>
      <c r="M14" s="115"/>
      <c r="N14" s="115"/>
      <c r="O14" s="115"/>
      <c r="P14" s="115"/>
      <c r="Q14" s="115"/>
      <c r="R14" s="115"/>
      <c r="S14" s="115"/>
      <c r="T14" s="197"/>
      <c r="U14" s="115"/>
      <c r="V14" s="197"/>
    </row>
    <row r="15" s="180" customFormat="1" ht="36" customHeight="1" spans="1:22">
      <c r="A15" s="192" t="s">
        <v>107</v>
      </c>
      <c r="B15" s="115">
        <v>12534</v>
      </c>
      <c r="C15" s="115">
        <v>12534</v>
      </c>
      <c r="D15" s="115">
        <v>16214</v>
      </c>
      <c r="E15" s="115">
        <v>16214</v>
      </c>
      <c r="F15" s="115">
        <v>16214</v>
      </c>
      <c r="G15" s="115"/>
      <c r="H15" s="115">
        <f t="shared" ref="H15:H20" si="9">F15-G15</f>
        <v>16214</v>
      </c>
      <c r="I15" s="197"/>
      <c r="J15" s="199">
        <v>20417</v>
      </c>
      <c r="K15" s="197"/>
      <c r="L15" s="191" t="s">
        <v>112</v>
      </c>
      <c r="M15" s="111">
        <f t="shared" ref="M15:S15" si="10">SUM(M16:M20)</f>
        <v>316311</v>
      </c>
      <c r="N15" s="111">
        <f t="shared" si="10"/>
        <v>164801</v>
      </c>
      <c r="O15" s="111">
        <f t="shared" si="10"/>
        <v>159410</v>
      </c>
      <c r="P15" s="111">
        <f t="shared" si="10"/>
        <v>171635</v>
      </c>
      <c r="Q15" s="111">
        <f t="shared" si="10"/>
        <v>169119</v>
      </c>
      <c r="R15" s="111">
        <f t="shared" si="10"/>
        <v>309</v>
      </c>
      <c r="S15" s="111">
        <f t="shared" si="10"/>
        <v>171635</v>
      </c>
      <c r="T15" s="195" t="s">
        <v>104</v>
      </c>
      <c r="U15" s="111">
        <f>SUM(U16:U20)</f>
        <v>759649</v>
      </c>
      <c r="V15" s="195" t="s">
        <v>104</v>
      </c>
    </row>
    <row r="16" s="180" customFormat="1" ht="36" customHeight="1" spans="1:22">
      <c r="A16" s="193" t="s">
        <v>765</v>
      </c>
      <c r="B16" s="115">
        <v>25600</v>
      </c>
      <c r="C16" s="115">
        <v>230100</v>
      </c>
      <c r="D16" s="115">
        <v>230100</v>
      </c>
      <c r="E16" s="115">
        <v>230100</v>
      </c>
      <c r="F16" s="115">
        <v>230100</v>
      </c>
      <c r="G16" s="115"/>
      <c r="H16" s="115">
        <f t="shared" si="9"/>
        <v>230100</v>
      </c>
      <c r="I16" s="197"/>
      <c r="J16" s="198">
        <v>359100</v>
      </c>
      <c r="K16" s="197"/>
      <c r="L16" s="187" t="s">
        <v>766</v>
      </c>
      <c r="M16" s="115">
        <v>0</v>
      </c>
      <c r="N16" s="115">
        <v>0</v>
      </c>
      <c r="O16" s="200">
        <v>2826</v>
      </c>
      <c r="P16" s="200">
        <v>2825</v>
      </c>
      <c r="Q16" s="202"/>
      <c r="R16" s="115"/>
      <c r="S16" s="115">
        <v>2825</v>
      </c>
      <c r="T16" s="197"/>
      <c r="U16" s="115">
        <v>725</v>
      </c>
      <c r="V16" s="197"/>
    </row>
    <row r="17" s="180" customFormat="1" ht="36" customHeight="1" spans="1:22">
      <c r="A17" s="193" t="s">
        <v>121</v>
      </c>
      <c r="B17" s="115">
        <v>0</v>
      </c>
      <c r="C17" s="115">
        <v>204500</v>
      </c>
      <c r="D17" s="115">
        <v>204500</v>
      </c>
      <c r="E17" s="115">
        <v>204500</v>
      </c>
      <c r="F17" s="115">
        <v>204500</v>
      </c>
      <c r="G17" s="115"/>
      <c r="H17" s="115">
        <f t="shared" si="9"/>
        <v>204500</v>
      </c>
      <c r="I17" s="197"/>
      <c r="J17" s="201">
        <v>0</v>
      </c>
      <c r="K17" s="197"/>
      <c r="L17" s="187" t="s">
        <v>767</v>
      </c>
      <c r="M17" s="115">
        <v>35201</v>
      </c>
      <c r="N17" s="115">
        <v>35201</v>
      </c>
      <c r="O17" s="115">
        <v>26984</v>
      </c>
      <c r="P17" s="115">
        <v>26984</v>
      </c>
      <c r="Q17" s="115">
        <v>26984</v>
      </c>
      <c r="R17" s="115"/>
      <c r="S17" s="115">
        <f>Q17-R17</f>
        <v>26984</v>
      </c>
      <c r="T17" s="197"/>
      <c r="U17" s="115">
        <v>41464</v>
      </c>
      <c r="V17" s="197"/>
    </row>
    <row r="18" s="180" customFormat="1" ht="36" customHeight="1" spans="1:22">
      <c r="A18" s="193" t="s">
        <v>123</v>
      </c>
      <c r="B18" s="115">
        <v>25600</v>
      </c>
      <c r="C18" s="115">
        <v>25600</v>
      </c>
      <c r="D18" s="115">
        <v>25600</v>
      </c>
      <c r="E18" s="115">
        <v>25600</v>
      </c>
      <c r="F18" s="115">
        <v>25600</v>
      </c>
      <c r="G18" s="115"/>
      <c r="H18" s="115">
        <f t="shared" si="9"/>
        <v>25600</v>
      </c>
      <c r="I18" s="197"/>
      <c r="J18" s="201">
        <v>359100</v>
      </c>
      <c r="K18" s="197"/>
      <c r="L18" s="187" t="s">
        <v>768</v>
      </c>
      <c r="M18" s="115">
        <v>255510</v>
      </c>
      <c r="N18" s="115">
        <v>89000</v>
      </c>
      <c r="O18" s="115">
        <v>89000</v>
      </c>
      <c r="P18" s="115">
        <v>91959</v>
      </c>
      <c r="Q18" s="115">
        <v>91959</v>
      </c>
      <c r="R18" s="115"/>
      <c r="S18" s="115">
        <f>Q18-R18</f>
        <v>91959</v>
      </c>
      <c r="T18" s="197"/>
      <c r="U18" s="115">
        <v>336741</v>
      </c>
      <c r="V18" s="197"/>
    </row>
    <row r="19" s="180" customFormat="1" ht="36" customHeight="1" spans="1:22">
      <c r="A19" s="192" t="s">
        <v>769</v>
      </c>
      <c r="B19" s="115">
        <v>12410</v>
      </c>
      <c r="C19" s="115"/>
      <c r="D19" s="115"/>
      <c r="E19" s="115"/>
      <c r="F19" s="115"/>
      <c r="G19" s="115"/>
      <c r="H19" s="115">
        <f t="shared" si="9"/>
        <v>0</v>
      </c>
      <c r="I19" s="197"/>
      <c r="J19" s="201">
        <v>0</v>
      </c>
      <c r="K19" s="197"/>
      <c r="L19" s="187" t="s">
        <v>770</v>
      </c>
      <c r="M19" s="115">
        <v>25600</v>
      </c>
      <c r="N19" s="115">
        <v>25600</v>
      </c>
      <c r="O19" s="115">
        <v>25600</v>
      </c>
      <c r="P19" s="115">
        <v>25600</v>
      </c>
      <c r="Q19" s="115">
        <v>25600</v>
      </c>
      <c r="R19" s="115"/>
      <c r="S19" s="115">
        <f>Q19-R19</f>
        <v>25600</v>
      </c>
      <c r="T19" s="197"/>
      <c r="U19" s="115">
        <v>369100</v>
      </c>
      <c r="V19" s="197"/>
    </row>
    <row r="20" s="180" customFormat="1" ht="36" customHeight="1" spans="1:22">
      <c r="A20" s="192" t="s">
        <v>771</v>
      </c>
      <c r="B20" s="115">
        <v>11619</v>
      </c>
      <c r="C20" s="115">
        <v>11619</v>
      </c>
      <c r="D20" s="115">
        <v>11619</v>
      </c>
      <c r="E20" s="115">
        <v>11619</v>
      </c>
      <c r="F20" s="115">
        <v>11619</v>
      </c>
      <c r="G20" s="115"/>
      <c r="H20" s="115">
        <f t="shared" si="9"/>
        <v>11619</v>
      </c>
      <c r="I20" s="197"/>
      <c r="J20" s="198">
        <v>35065</v>
      </c>
      <c r="K20" s="197"/>
      <c r="L20" s="187" t="s">
        <v>772</v>
      </c>
      <c r="M20" s="115">
        <v>0</v>
      </c>
      <c r="N20" s="115">
        <v>15000</v>
      </c>
      <c r="O20" s="115">
        <v>15000</v>
      </c>
      <c r="P20" s="115">
        <v>24267</v>
      </c>
      <c r="Q20" s="115">
        <v>24576</v>
      </c>
      <c r="R20" s="115">
        <v>309</v>
      </c>
      <c r="S20" s="115">
        <f>Q20-R20</f>
        <v>24267</v>
      </c>
      <c r="T20" s="197"/>
      <c r="U20" s="115">
        <v>11619</v>
      </c>
      <c r="V20" s="197"/>
    </row>
    <row r="21" ht="36" customHeight="1"/>
    <row r="22" s="181" customFormat="1" customHeight="1" spans="6:22">
      <c r="F22" s="182"/>
      <c r="G22" s="182"/>
      <c r="H22" s="182"/>
      <c r="I22" s="182"/>
      <c r="J22" s="182"/>
      <c r="K22" s="182"/>
      <c r="L22" s="183"/>
      <c r="M22" s="183"/>
      <c r="N22" s="183"/>
      <c r="O22" s="183"/>
      <c r="P22" s="183"/>
      <c r="Q22" s="183"/>
      <c r="R22" s="183"/>
      <c r="S22" s="183"/>
      <c r="T22" s="183"/>
      <c r="U22" s="183"/>
      <c r="V22" s="182"/>
    </row>
    <row r="23" s="181" customFormat="1" customHeight="1" spans="6:22">
      <c r="F23" s="182"/>
      <c r="G23" s="182"/>
      <c r="H23" s="182"/>
      <c r="I23" s="182"/>
      <c r="J23" s="182"/>
      <c r="K23" s="182"/>
      <c r="L23" s="183"/>
      <c r="M23" s="183"/>
      <c r="N23" s="183"/>
      <c r="O23" s="183"/>
      <c r="P23" s="183"/>
      <c r="Q23" s="183"/>
      <c r="R23" s="183"/>
      <c r="S23" s="183"/>
      <c r="T23" s="183"/>
      <c r="U23" s="183"/>
      <c r="V23" s="182"/>
    </row>
    <row r="24" s="181" customFormat="1" customHeight="1" spans="6:22">
      <c r="F24" s="182"/>
      <c r="G24" s="182"/>
      <c r="H24" s="182"/>
      <c r="I24" s="182"/>
      <c r="J24" s="182"/>
      <c r="K24" s="182"/>
      <c r="L24" s="183"/>
      <c r="M24" s="183"/>
      <c r="N24" s="183"/>
      <c r="O24" s="183"/>
      <c r="P24" s="183"/>
      <c r="Q24" s="183"/>
      <c r="R24" s="183"/>
      <c r="S24" s="183"/>
      <c r="T24" s="183"/>
      <c r="U24" s="183"/>
      <c r="V24" s="182"/>
    </row>
    <row r="25" s="181" customFormat="1" customHeight="1" spans="6:22">
      <c r="F25" s="182"/>
      <c r="G25" s="182"/>
      <c r="H25" s="182"/>
      <c r="I25" s="182"/>
      <c r="J25" s="182"/>
      <c r="K25" s="182"/>
      <c r="L25" s="183"/>
      <c r="M25" s="183"/>
      <c r="N25" s="183"/>
      <c r="O25" s="183"/>
      <c r="P25" s="183"/>
      <c r="Q25" s="183"/>
      <c r="R25" s="183"/>
      <c r="S25" s="183"/>
      <c r="T25" s="183"/>
      <c r="U25" s="183"/>
      <c r="V25" s="182"/>
    </row>
    <row r="26" s="181" customFormat="1" customHeight="1" spans="6:22">
      <c r="F26" s="182"/>
      <c r="G26" s="182"/>
      <c r="H26" s="182"/>
      <c r="I26" s="182"/>
      <c r="J26" s="182"/>
      <c r="K26" s="182"/>
      <c r="L26" s="183"/>
      <c r="M26" s="183"/>
      <c r="N26" s="183"/>
      <c r="O26" s="183"/>
      <c r="P26" s="183"/>
      <c r="Q26" s="183"/>
      <c r="R26" s="183"/>
      <c r="S26" s="183"/>
      <c r="T26" s="183"/>
      <c r="U26" s="183"/>
      <c r="V26" s="182"/>
    </row>
  </sheetData>
  <mergeCells count="3">
    <mergeCell ref="A1:V1"/>
    <mergeCell ref="A2:V2"/>
    <mergeCell ref="A3:L3"/>
  </mergeCells>
  <printOptions horizontalCentered="1"/>
  <pageMargins left="1.10208333333333" right="1.02361111111111" top="1.02361111111111" bottom="0.66875" header="0" footer="0.236111111111111"/>
  <pageSetup paperSize="9" scale="51" firstPageNumber="22" fitToHeight="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E6" sqref="E6"/>
    </sheetView>
  </sheetViews>
  <sheetFormatPr defaultColWidth="9" defaultRowHeight="13.5" outlineLevelCol="3"/>
  <cols>
    <col min="1" max="4" width="20.625" style="91" customWidth="1"/>
    <col min="5" max="5" width="28.875" style="91" customWidth="1"/>
    <col min="6" max="16384" width="9" style="91"/>
  </cols>
  <sheetData>
    <row r="1" s="91" customFormat="1" ht="76.5" customHeight="1" spans="1:4">
      <c r="A1" s="92" t="s">
        <v>17</v>
      </c>
      <c r="B1" s="92"/>
      <c r="C1" s="92"/>
      <c r="D1" s="92"/>
    </row>
    <row r="2" s="91" customFormat="1" ht="59" customHeight="1" spans="1:4">
      <c r="A2" s="93" t="s">
        <v>773</v>
      </c>
      <c r="B2" s="93"/>
      <c r="C2" s="93"/>
      <c r="D2" s="93"/>
    </row>
    <row r="3" s="91" customFormat="1" ht="59" customHeight="1" spans="1:4">
      <c r="A3" s="93" t="s">
        <v>774</v>
      </c>
      <c r="B3" s="93"/>
      <c r="C3" s="93"/>
      <c r="D3" s="93"/>
    </row>
    <row r="4" s="91" customFormat="1" ht="21" customHeight="1" spans="1:4">
      <c r="A4" s="94" t="s">
        <v>775</v>
      </c>
      <c r="B4" s="94"/>
      <c r="C4" s="94"/>
      <c r="D4" s="94"/>
    </row>
    <row r="5" s="91" customFormat="1" ht="60" customHeight="1" spans="1:4">
      <c r="A5" s="93" t="s">
        <v>776</v>
      </c>
      <c r="B5" s="93"/>
      <c r="C5" s="93"/>
      <c r="D5" s="93"/>
    </row>
    <row r="6" s="91" customFormat="1" ht="40" customHeight="1" spans="1:4">
      <c r="A6" s="95" t="s">
        <v>777</v>
      </c>
      <c r="B6" s="95"/>
      <c r="C6" s="95"/>
      <c r="D6" s="95"/>
    </row>
    <row r="7" s="91" customFormat="1" ht="19" customHeight="1" spans="1:4">
      <c r="A7" s="94" t="s">
        <v>778</v>
      </c>
      <c r="B7" s="94"/>
      <c r="C7" s="94"/>
      <c r="D7" s="94"/>
    </row>
    <row r="8" s="91" customFormat="1" ht="60" customHeight="1" spans="1:4">
      <c r="A8" s="93" t="s">
        <v>779</v>
      </c>
      <c r="B8" s="93"/>
      <c r="C8" s="93"/>
      <c r="D8" s="93"/>
    </row>
    <row r="9" s="91" customFormat="1" ht="44" customHeight="1" spans="1:4">
      <c r="A9" s="93" t="s">
        <v>780</v>
      </c>
      <c r="B9" s="93"/>
      <c r="C9" s="93"/>
      <c r="D9" s="93"/>
    </row>
    <row r="10" s="91" customFormat="1" ht="20.25" spans="1:4">
      <c r="A10" s="96"/>
      <c r="B10" s="96"/>
      <c r="C10" s="96"/>
      <c r="D10" s="96"/>
    </row>
    <row r="11" s="91" customFormat="1" ht="20.25" spans="1:4">
      <c r="A11" s="96"/>
      <c r="B11" s="96"/>
      <c r="C11" s="96"/>
      <c r="D11" s="96"/>
    </row>
    <row r="12" s="91" customFormat="1" ht="20.25" spans="1:4">
      <c r="A12" s="96"/>
      <c r="B12" s="96"/>
      <c r="C12" s="96"/>
      <c r="D12" s="96"/>
    </row>
    <row r="13" s="91" customFormat="1" ht="20.25" spans="1:4">
      <c r="A13" s="96"/>
      <c r="B13" s="96"/>
      <c r="C13" s="96"/>
      <c r="D13" s="96"/>
    </row>
    <row r="14" s="91" customFormat="1" ht="20.25" spans="1:4">
      <c r="A14" s="96"/>
      <c r="B14" s="96"/>
      <c r="C14" s="96"/>
      <c r="D14" s="96"/>
    </row>
    <row r="15" s="91" customFormat="1" ht="20.25" spans="1:4">
      <c r="A15" s="96"/>
      <c r="B15" s="96"/>
      <c r="C15" s="96"/>
      <c r="D15" s="96"/>
    </row>
    <row r="16" s="91" customFormat="1" ht="20.25" spans="1:4">
      <c r="A16" s="96"/>
      <c r="B16" s="96"/>
      <c r="C16" s="96"/>
      <c r="D16" s="96"/>
    </row>
    <row r="17" s="91" customFormat="1" ht="20.25" spans="1:4">
      <c r="A17" s="96"/>
      <c r="B17" s="96"/>
      <c r="C17" s="96"/>
      <c r="D17" s="96"/>
    </row>
    <row r="18" s="91" customFormat="1" ht="20.25" spans="1:4">
      <c r="A18" s="96"/>
      <c r="B18" s="96"/>
      <c r="C18" s="96"/>
      <c r="D18" s="96"/>
    </row>
    <row r="19" s="91" customFormat="1" ht="20.25" spans="1:4">
      <c r="A19" s="96"/>
      <c r="B19" s="96"/>
      <c r="C19" s="96"/>
      <c r="D19" s="96"/>
    </row>
    <row r="20" s="91" customFormat="1" ht="51.75" customHeight="1" spans="1:4">
      <c r="A20" s="96"/>
      <c r="B20" s="96"/>
      <c r="C20" s="96"/>
      <c r="D20" s="96"/>
    </row>
    <row r="21" s="91" customFormat="1" ht="69" customHeight="1" spans="1:4">
      <c r="A21" s="96"/>
      <c r="B21" s="96"/>
      <c r="C21" s="96"/>
      <c r="D21" s="96"/>
    </row>
    <row r="22" s="91" customFormat="1" ht="20.25" spans="1:4">
      <c r="A22" s="96"/>
      <c r="B22" s="96"/>
      <c r="C22" s="96"/>
      <c r="D22" s="96"/>
    </row>
    <row r="23" s="91" customFormat="1" ht="20.25" spans="1:4">
      <c r="A23" s="96"/>
      <c r="B23" s="96"/>
      <c r="C23" s="96"/>
      <c r="D23" s="96"/>
    </row>
    <row r="24" s="91" customFormat="1" ht="5.25" customHeight="1" spans="1:4">
      <c r="A24" s="96"/>
      <c r="B24" s="96"/>
      <c r="C24" s="96"/>
      <c r="D24" s="96"/>
    </row>
    <row r="25" s="91" customFormat="1" ht="20.25" hidden="1" spans="1:4">
      <c r="A25" s="96"/>
      <c r="B25" s="96"/>
      <c r="C25" s="96"/>
      <c r="D25" s="96"/>
    </row>
    <row r="26" s="91" customFormat="1" ht="20.25" hidden="1" spans="1:4">
      <c r="A26" s="96"/>
      <c r="B26" s="96"/>
      <c r="C26" s="96"/>
      <c r="D26" s="96"/>
    </row>
    <row r="27" s="91" customFormat="1" ht="7.5" hidden="1" customHeight="1" spans="1:4">
      <c r="A27" s="96"/>
      <c r="B27" s="96"/>
      <c r="C27" s="96"/>
      <c r="D27" s="96"/>
    </row>
    <row r="28" s="91" customFormat="1" ht="20.25" hidden="1" spans="1:4">
      <c r="A28" s="96"/>
      <c r="B28" s="96"/>
      <c r="C28" s="96"/>
      <c r="D28" s="96"/>
    </row>
    <row r="29" s="91" customFormat="1" ht="20.25" hidden="1" spans="1:4">
      <c r="A29" s="96"/>
      <c r="B29" s="96"/>
      <c r="C29" s="96"/>
      <c r="D29" s="96"/>
    </row>
    <row r="30" s="91" customFormat="1" ht="20.25" hidden="1" spans="1:4">
      <c r="A30" s="96"/>
      <c r="B30" s="96"/>
      <c r="C30" s="96"/>
      <c r="D30" s="96"/>
    </row>
    <row r="31" s="91" customFormat="1" ht="20.25" hidden="1" spans="1:4">
      <c r="A31" s="96"/>
      <c r="B31" s="96"/>
      <c r="C31" s="96"/>
      <c r="D31" s="96"/>
    </row>
    <row r="32" s="91" customFormat="1" ht="20.25" hidden="1" spans="1:4">
      <c r="A32" s="96"/>
      <c r="B32" s="96"/>
      <c r="C32" s="96"/>
      <c r="D32" s="96"/>
    </row>
    <row r="33" s="91" customFormat="1" ht="20.25" hidden="1" spans="1:4">
      <c r="A33" s="96"/>
      <c r="B33" s="96"/>
      <c r="C33" s="96"/>
      <c r="D33" s="96"/>
    </row>
    <row r="34" s="91" customFormat="1" ht="25.5" customHeight="1" spans="1:4">
      <c r="A34" s="96"/>
      <c r="B34" s="96"/>
      <c r="C34" s="96"/>
      <c r="D34" s="96"/>
    </row>
    <row r="35" s="91" customFormat="1" ht="42.75" customHeight="1" spans="1:4">
      <c r="A35" s="96"/>
      <c r="B35" s="96"/>
      <c r="C35" s="96"/>
      <c r="D35" s="96"/>
    </row>
  </sheetData>
  <mergeCells count="9">
    <mergeCell ref="A1:D1"/>
    <mergeCell ref="A2:D2"/>
    <mergeCell ref="A3:D3"/>
    <mergeCell ref="A4:D4"/>
    <mergeCell ref="A5:D5"/>
    <mergeCell ref="A6:D6"/>
    <mergeCell ref="A7:D7"/>
    <mergeCell ref="A8:D8"/>
    <mergeCell ref="A9:D9"/>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topLeftCell="C1" workbookViewId="0">
      <selection activeCell="J8" sqref="J8"/>
    </sheetView>
  </sheetViews>
  <sheetFormatPr defaultColWidth="9" defaultRowHeight="14.25" outlineLevelCol="5"/>
  <cols>
    <col min="1" max="1" width="4.75" style="170" hidden="1" customWidth="1"/>
    <col min="2" max="2" width="11.125" style="170" hidden="1" customWidth="1"/>
    <col min="3" max="3" width="49.625" style="171" customWidth="1"/>
    <col min="4" max="5" width="24.25" style="170" hidden="1" customWidth="1"/>
    <col min="6" max="6" width="27.75" style="170" customWidth="1"/>
    <col min="7" max="16384" width="9" style="170"/>
  </cols>
  <sheetData>
    <row r="1" ht="26.1" customHeight="1" spans="3:6">
      <c r="C1" s="105" t="s">
        <v>781</v>
      </c>
      <c r="D1" s="105"/>
      <c r="E1" s="105"/>
      <c r="F1" s="105"/>
    </row>
    <row r="2" ht="30" customHeight="1" spans="3:6">
      <c r="C2" s="106" t="s">
        <v>19</v>
      </c>
      <c r="D2" s="106"/>
      <c r="E2" s="106"/>
      <c r="F2" s="106"/>
    </row>
    <row r="3" ht="24.95" customHeight="1" spans="3:6">
      <c r="C3" s="20" t="s">
        <v>44</v>
      </c>
      <c r="D3" s="20"/>
      <c r="E3" s="20"/>
      <c r="F3" s="20"/>
    </row>
    <row r="4" ht="39.95" customHeight="1" spans="1:6">
      <c r="A4" s="170" t="s">
        <v>782</v>
      </c>
      <c r="B4" s="170" t="s">
        <v>783</v>
      </c>
      <c r="C4" s="172" t="s">
        <v>784</v>
      </c>
      <c r="D4" s="173" t="s">
        <v>50</v>
      </c>
      <c r="E4" s="173" t="s">
        <v>51</v>
      </c>
      <c r="F4" s="173" t="s">
        <v>52</v>
      </c>
    </row>
    <row r="5" s="169" customFormat="1" ht="39.95" customHeight="1" spans="3:6">
      <c r="C5" s="110" t="s">
        <v>59</v>
      </c>
      <c r="D5" s="115"/>
      <c r="E5" s="115"/>
      <c r="F5" s="115">
        <f>F6+F12+F31+F38+F48+F54</f>
        <v>589686</v>
      </c>
    </row>
    <row r="6" s="169" customFormat="1" ht="24.95" customHeight="1" spans="1:6">
      <c r="A6" s="169">
        <f t="shared" ref="A6:A19" si="0">LEN(B6)</f>
        <v>3</v>
      </c>
      <c r="B6" s="174">
        <v>208</v>
      </c>
      <c r="C6" s="175" t="s">
        <v>753</v>
      </c>
      <c r="D6" s="115"/>
      <c r="E6" s="115"/>
      <c r="F6" s="115">
        <v>881</v>
      </c>
    </row>
    <row r="7" s="169" customFormat="1" ht="24.95" customHeight="1" spans="1:6">
      <c r="A7" s="169">
        <f t="shared" si="0"/>
        <v>5</v>
      </c>
      <c r="B7" s="174">
        <v>20822</v>
      </c>
      <c r="C7" s="176" t="s">
        <v>785</v>
      </c>
      <c r="D7" s="115"/>
      <c r="E7" s="115"/>
      <c r="F7" s="115">
        <v>691</v>
      </c>
    </row>
    <row r="8" s="169" customFormat="1" ht="24.95" customHeight="1" spans="1:6">
      <c r="A8" s="169">
        <f t="shared" si="0"/>
        <v>7</v>
      </c>
      <c r="B8" s="174">
        <v>2082201</v>
      </c>
      <c r="C8" s="177" t="s">
        <v>786</v>
      </c>
      <c r="D8" s="115"/>
      <c r="E8" s="115"/>
      <c r="F8" s="115">
        <v>660</v>
      </c>
    </row>
    <row r="9" s="169" customFormat="1" ht="24.95" customHeight="1" spans="1:6">
      <c r="A9" s="169">
        <f t="shared" si="0"/>
        <v>7</v>
      </c>
      <c r="B9" s="174">
        <v>2082202</v>
      </c>
      <c r="C9" s="177" t="s">
        <v>787</v>
      </c>
      <c r="D9" s="115"/>
      <c r="E9" s="115"/>
      <c r="F9" s="115">
        <v>31</v>
      </c>
    </row>
    <row r="10" s="169" customFormat="1" ht="24.95" customHeight="1" spans="1:6">
      <c r="A10" s="169">
        <f t="shared" si="0"/>
        <v>5</v>
      </c>
      <c r="B10" s="174">
        <v>20823</v>
      </c>
      <c r="C10" s="176" t="s">
        <v>788</v>
      </c>
      <c r="D10" s="115"/>
      <c r="E10" s="115"/>
      <c r="F10" s="115">
        <v>190</v>
      </c>
    </row>
    <row r="11" s="169" customFormat="1" ht="24.95" customHeight="1" spans="1:6">
      <c r="A11" s="169">
        <f t="shared" si="0"/>
        <v>7</v>
      </c>
      <c r="B11" s="174">
        <v>2082302</v>
      </c>
      <c r="C11" s="177" t="s">
        <v>787</v>
      </c>
      <c r="D11" s="115"/>
      <c r="E11" s="115"/>
      <c r="F11" s="115">
        <v>190</v>
      </c>
    </row>
    <row r="12" s="169" customFormat="1" ht="24.95" customHeight="1" spans="1:6">
      <c r="A12" s="169">
        <f t="shared" si="0"/>
        <v>3</v>
      </c>
      <c r="B12" s="174">
        <v>212</v>
      </c>
      <c r="C12" s="175" t="s">
        <v>755</v>
      </c>
      <c r="D12" s="115"/>
      <c r="E12" s="115"/>
      <c r="F12" s="115">
        <v>316332</v>
      </c>
    </row>
    <row r="13" s="169" customFormat="1" ht="24.95" customHeight="1" spans="1:6">
      <c r="A13" s="169">
        <f t="shared" si="0"/>
        <v>5</v>
      </c>
      <c r="B13" s="174">
        <v>21208</v>
      </c>
      <c r="C13" s="176" t="s">
        <v>789</v>
      </c>
      <c r="D13" s="115"/>
      <c r="E13" s="115"/>
      <c r="F13" s="115">
        <v>282231</v>
      </c>
    </row>
    <row r="14" s="169" customFormat="1" ht="24.95" customHeight="1" spans="1:6">
      <c r="A14" s="169">
        <f t="shared" si="0"/>
        <v>7</v>
      </c>
      <c r="B14" s="174">
        <v>2120801</v>
      </c>
      <c r="C14" s="177" t="s">
        <v>790</v>
      </c>
      <c r="D14" s="115"/>
      <c r="E14" s="115"/>
      <c r="F14" s="115">
        <v>237864</v>
      </c>
    </row>
    <row r="15" s="169" customFormat="1" ht="24.95" customHeight="1" spans="1:6">
      <c r="A15" s="169">
        <f t="shared" si="0"/>
        <v>7</v>
      </c>
      <c r="B15" s="174">
        <v>2120802</v>
      </c>
      <c r="C15" s="177" t="s">
        <v>791</v>
      </c>
      <c r="D15" s="115"/>
      <c r="E15" s="115"/>
      <c r="F15" s="115">
        <v>31568</v>
      </c>
    </row>
    <row r="16" s="169" customFormat="1" ht="24.95" customHeight="1" spans="1:6">
      <c r="A16" s="169">
        <f t="shared" si="0"/>
        <v>7</v>
      </c>
      <c r="B16" s="174">
        <v>2120803</v>
      </c>
      <c r="C16" s="177" t="s">
        <v>792</v>
      </c>
      <c r="D16" s="115"/>
      <c r="E16" s="115"/>
      <c r="F16" s="115">
        <v>4204</v>
      </c>
    </row>
    <row r="17" s="169" customFormat="1" ht="24.95" customHeight="1" spans="1:6">
      <c r="A17" s="169">
        <f t="shared" si="0"/>
        <v>7</v>
      </c>
      <c r="B17" s="174">
        <v>2120804</v>
      </c>
      <c r="C17" s="177" t="s">
        <v>793</v>
      </c>
      <c r="D17" s="115"/>
      <c r="E17" s="115"/>
      <c r="F17" s="115">
        <v>234</v>
      </c>
    </row>
    <row r="18" s="169" customFormat="1" ht="24.95" customHeight="1" spans="1:6">
      <c r="A18" s="169">
        <f t="shared" si="0"/>
        <v>7</v>
      </c>
      <c r="B18" s="174">
        <v>2120805</v>
      </c>
      <c r="C18" s="177" t="s">
        <v>794</v>
      </c>
      <c r="D18" s="115"/>
      <c r="E18" s="115"/>
      <c r="F18" s="115">
        <v>3100</v>
      </c>
    </row>
    <row r="19" s="169" customFormat="1" ht="24.95" customHeight="1" spans="1:6">
      <c r="A19" s="169">
        <f t="shared" si="0"/>
        <v>7</v>
      </c>
      <c r="B19" s="174">
        <v>2120814</v>
      </c>
      <c r="C19" s="177" t="s">
        <v>795</v>
      </c>
      <c r="D19" s="115"/>
      <c r="E19" s="115"/>
      <c r="F19" s="115">
        <v>3070</v>
      </c>
    </row>
    <row r="20" s="169" customFormat="1" ht="24.95" customHeight="1" spans="2:6">
      <c r="B20" s="174">
        <v>2120816</v>
      </c>
      <c r="C20" s="177" t="s">
        <v>796</v>
      </c>
      <c r="D20" s="115"/>
      <c r="E20" s="115"/>
      <c r="F20" s="115">
        <v>533</v>
      </c>
    </row>
    <row r="21" s="169" customFormat="1" ht="24.95" customHeight="1" spans="1:6">
      <c r="A21" s="169">
        <f t="shared" ref="A21:A28" si="1">LEN(B21)</f>
        <v>7</v>
      </c>
      <c r="B21" s="174">
        <v>2120899</v>
      </c>
      <c r="C21" s="177" t="s">
        <v>797</v>
      </c>
      <c r="D21" s="115"/>
      <c r="E21" s="115"/>
      <c r="F21" s="115">
        <v>1658</v>
      </c>
    </row>
    <row r="22" s="169" customFormat="1" ht="24.95" customHeight="1" spans="1:6">
      <c r="A22" s="169">
        <f t="shared" si="1"/>
        <v>5</v>
      </c>
      <c r="B22" s="174">
        <v>21210</v>
      </c>
      <c r="C22" s="176" t="s">
        <v>798</v>
      </c>
      <c r="D22" s="115"/>
      <c r="E22" s="115"/>
      <c r="F22" s="115">
        <v>29047</v>
      </c>
    </row>
    <row r="23" s="169" customFormat="1" ht="24.95" customHeight="1" spans="1:6">
      <c r="A23" s="169">
        <f t="shared" si="1"/>
        <v>7</v>
      </c>
      <c r="B23" s="174">
        <v>2121001</v>
      </c>
      <c r="C23" s="177" t="s">
        <v>790</v>
      </c>
      <c r="D23" s="115"/>
      <c r="E23" s="115"/>
      <c r="F23" s="115">
        <v>29047</v>
      </c>
    </row>
    <row r="24" s="169" customFormat="1" ht="24.95" customHeight="1" spans="1:6">
      <c r="A24" s="169">
        <f t="shared" si="1"/>
        <v>5</v>
      </c>
      <c r="B24" s="174">
        <v>21211</v>
      </c>
      <c r="C24" s="176" t="s">
        <v>799</v>
      </c>
      <c r="D24" s="115"/>
      <c r="E24" s="115"/>
      <c r="F24" s="115">
        <v>248</v>
      </c>
    </row>
    <row r="25" s="169" customFormat="1" ht="24.95" customHeight="1" spans="1:6">
      <c r="A25" s="169">
        <f t="shared" si="1"/>
        <v>5</v>
      </c>
      <c r="B25" s="174">
        <v>21213</v>
      </c>
      <c r="C25" s="176" t="s">
        <v>800</v>
      </c>
      <c r="D25" s="115"/>
      <c r="E25" s="115"/>
      <c r="F25" s="115">
        <v>420</v>
      </c>
    </row>
    <row r="26" s="169" customFormat="1" ht="24.95" customHeight="1" spans="1:6">
      <c r="A26" s="169">
        <f t="shared" si="1"/>
        <v>7</v>
      </c>
      <c r="B26" s="174">
        <v>2121399</v>
      </c>
      <c r="C26" s="177" t="s">
        <v>801</v>
      </c>
      <c r="D26" s="115"/>
      <c r="E26" s="115"/>
      <c r="F26" s="115">
        <v>420</v>
      </c>
    </row>
    <row r="27" s="169" customFormat="1" ht="24.95" customHeight="1" spans="1:6">
      <c r="A27" s="169">
        <f t="shared" si="1"/>
        <v>5</v>
      </c>
      <c r="B27" s="174">
        <v>21214</v>
      </c>
      <c r="C27" s="176" t="s">
        <v>802</v>
      </c>
      <c r="D27" s="115"/>
      <c r="E27" s="115"/>
      <c r="F27" s="115">
        <v>4386</v>
      </c>
    </row>
    <row r="28" s="169" customFormat="1" ht="24.95" customHeight="1" spans="1:6">
      <c r="A28" s="169">
        <f t="shared" si="1"/>
        <v>7</v>
      </c>
      <c r="B28" s="174">
        <v>2121401</v>
      </c>
      <c r="C28" s="177" t="s">
        <v>803</v>
      </c>
      <c r="D28" s="115"/>
      <c r="E28" s="115"/>
      <c r="F28" s="115">
        <v>2736</v>
      </c>
    </row>
    <row r="29" s="169" customFormat="1" ht="24.95" customHeight="1" spans="2:6">
      <c r="B29" s="174">
        <v>2121402</v>
      </c>
      <c r="C29" s="177" t="s">
        <v>804</v>
      </c>
      <c r="D29" s="115"/>
      <c r="E29" s="115"/>
      <c r="F29" s="115">
        <v>154</v>
      </c>
    </row>
    <row r="30" s="169" customFormat="1" ht="24.95" customHeight="1" spans="1:6">
      <c r="A30" s="169">
        <f t="shared" ref="A30:A40" si="2">LEN(B30)</f>
        <v>7</v>
      </c>
      <c r="B30" s="174">
        <v>2121499</v>
      </c>
      <c r="C30" s="177" t="s">
        <v>805</v>
      </c>
      <c r="D30" s="115"/>
      <c r="E30" s="115"/>
      <c r="F30" s="115">
        <v>1496</v>
      </c>
    </row>
    <row r="31" s="169" customFormat="1" ht="24.95" customHeight="1" spans="1:6">
      <c r="A31" s="169">
        <f t="shared" si="2"/>
        <v>3</v>
      </c>
      <c r="B31" s="174">
        <v>213</v>
      </c>
      <c r="C31" s="175" t="s">
        <v>757</v>
      </c>
      <c r="D31" s="115"/>
      <c r="E31" s="115"/>
      <c r="F31" s="115">
        <v>13143</v>
      </c>
    </row>
    <row r="32" s="169" customFormat="1" ht="24.95" customHeight="1" spans="1:6">
      <c r="A32" s="169">
        <f t="shared" si="2"/>
        <v>5</v>
      </c>
      <c r="B32" s="174">
        <v>21367</v>
      </c>
      <c r="C32" s="176" t="s">
        <v>806</v>
      </c>
      <c r="D32" s="115"/>
      <c r="E32" s="115"/>
      <c r="F32" s="115">
        <v>292</v>
      </c>
    </row>
    <row r="33" s="169" customFormat="1" ht="24.95" customHeight="1" spans="1:6">
      <c r="A33" s="169">
        <f t="shared" si="2"/>
        <v>7</v>
      </c>
      <c r="B33" s="174">
        <v>2136701</v>
      </c>
      <c r="C33" s="177" t="s">
        <v>787</v>
      </c>
      <c r="D33" s="115"/>
      <c r="E33" s="115"/>
      <c r="F33" s="115">
        <v>242</v>
      </c>
    </row>
    <row r="34" s="169" customFormat="1" ht="24.95" customHeight="1" spans="1:6">
      <c r="A34" s="169">
        <f t="shared" si="2"/>
        <v>7</v>
      </c>
      <c r="B34" s="174">
        <v>2136702</v>
      </c>
      <c r="C34" s="177" t="s">
        <v>807</v>
      </c>
      <c r="D34" s="115"/>
      <c r="E34" s="115"/>
      <c r="F34" s="115">
        <v>0</v>
      </c>
    </row>
    <row r="35" s="169" customFormat="1" ht="24.95" customHeight="1" spans="1:6">
      <c r="A35" s="169">
        <f t="shared" si="2"/>
        <v>7</v>
      </c>
      <c r="B35" s="174">
        <v>2136799</v>
      </c>
      <c r="C35" s="177" t="s">
        <v>808</v>
      </c>
      <c r="D35" s="115"/>
      <c r="E35" s="115"/>
      <c r="F35" s="115">
        <v>50</v>
      </c>
    </row>
    <row r="36" s="169" customFormat="1" ht="24.95" customHeight="1" spans="1:6">
      <c r="A36" s="169">
        <f t="shared" si="2"/>
        <v>5</v>
      </c>
      <c r="B36" s="174">
        <v>21369</v>
      </c>
      <c r="C36" s="176" t="s">
        <v>809</v>
      </c>
      <c r="D36" s="115"/>
      <c r="E36" s="115"/>
      <c r="F36" s="115">
        <v>12851</v>
      </c>
    </row>
    <row r="37" s="169" customFormat="1" ht="24.95" customHeight="1" spans="1:6">
      <c r="A37" s="169">
        <f t="shared" si="2"/>
        <v>7</v>
      </c>
      <c r="B37" s="174">
        <v>2136902</v>
      </c>
      <c r="C37" s="177" t="s">
        <v>810</v>
      </c>
      <c r="D37" s="115"/>
      <c r="E37" s="115"/>
      <c r="F37" s="115">
        <v>12851</v>
      </c>
    </row>
    <row r="38" s="169" customFormat="1" ht="24.95" customHeight="1" spans="1:6">
      <c r="A38" s="169">
        <f t="shared" si="2"/>
        <v>3</v>
      </c>
      <c r="B38" s="174">
        <v>229</v>
      </c>
      <c r="C38" s="175" t="s">
        <v>759</v>
      </c>
      <c r="D38" s="115"/>
      <c r="E38" s="115"/>
      <c r="F38" s="115">
        <v>207783</v>
      </c>
    </row>
    <row r="39" s="169" customFormat="1" ht="24.95" customHeight="1" spans="1:6">
      <c r="A39" s="169">
        <f t="shared" si="2"/>
        <v>5</v>
      </c>
      <c r="B39" s="174">
        <v>22904</v>
      </c>
      <c r="C39" s="176" t="s">
        <v>811</v>
      </c>
      <c r="D39" s="115"/>
      <c r="E39" s="115"/>
      <c r="F39" s="115">
        <v>204500</v>
      </c>
    </row>
    <row r="40" s="169" customFormat="1" ht="24.95" customHeight="1" spans="1:6">
      <c r="A40" s="169">
        <f t="shared" si="2"/>
        <v>7</v>
      </c>
      <c r="B40" s="174">
        <v>2290402</v>
      </c>
      <c r="C40" s="178" t="s">
        <v>812</v>
      </c>
      <c r="D40" s="115"/>
      <c r="E40" s="115"/>
      <c r="F40" s="115">
        <v>204500</v>
      </c>
    </row>
    <row r="41" s="169" customFormat="1" ht="24.95" customHeight="1" spans="1:6">
      <c r="A41" s="169">
        <f t="shared" ref="A41:A63" si="3">LEN(B41)</f>
        <v>5</v>
      </c>
      <c r="B41" s="174">
        <v>22960</v>
      </c>
      <c r="C41" s="176" t="s">
        <v>813</v>
      </c>
      <c r="D41" s="115"/>
      <c r="E41" s="115"/>
      <c r="F41" s="115">
        <v>3283</v>
      </c>
    </row>
    <row r="42" s="169" customFormat="1" ht="24.95" customHeight="1" spans="1:6">
      <c r="A42" s="169">
        <f t="shared" si="3"/>
        <v>7</v>
      </c>
      <c r="B42" s="174">
        <v>2296002</v>
      </c>
      <c r="C42" s="177" t="s">
        <v>814</v>
      </c>
      <c r="D42" s="115"/>
      <c r="E42" s="115"/>
      <c r="F42" s="115">
        <v>1733</v>
      </c>
    </row>
    <row r="43" s="169" customFormat="1" ht="24.95" customHeight="1" spans="1:6">
      <c r="A43" s="169">
        <f t="shared" si="3"/>
        <v>7</v>
      </c>
      <c r="B43" s="174">
        <v>2296003</v>
      </c>
      <c r="C43" s="177" t="s">
        <v>815</v>
      </c>
      <c r="D43" s="115"/>
      <c r="E43" s="115"/>
      <c r="F43" s="115">
        <v>798</v>
      </c>
    </row>
    <row r="44" s="169" customFormat="1" ht="24.95" customHeight="1" spans="1:6">
      <c r="A44" s="169">
        <f t="shared" si="3"/>
        <v>7</v>
      </c>
      <c r="B44" s="174">
        <v>2296004</v>
      </c>
      <c r="C44" s="177" t="s">
        <v>816</v>
      </c>
      <c r="D44" s="115"/>
      <c r="E44" s="115"/>
      <c r="F44" s="115">
        <v>111</v>
      </c>
    </row>
    <row r="45" s="169" customFormat="1" ht="24.95" customHeight="1" spans="1:6">
      <c r="A45" s="169">
        <f t="shared" si="3"/>
        <v>7</v>
      </c>
      <c r="B45" s="174">
        <v>2296006</v>
      </c>
      <c r="C45" s="177" t="s">
        <v>817</v>
      </c>
      <c r="D45" s="115"/>
      <c r="E45" s="115"/>
      <c r="F45" s="115">
        <v>227</v>
      </c>
    </row>
    <row r="46" s="169" customFormat="1" ht="24.95" customHeight="1" spans="1:6">
      <c r="A46" s="169">
        <f t="shared" si="3"/>
        <v>7</v>
      </c>
      <c r="B46" s="174">
        <v>2296013</v>
      </c>
      <c r="C46" s="177" t="s">
        <v>818</v>
      </c>
      <c r="D46" s="115"/>
      <c r="E46" s="115"/>
      <c r="F46" s="115">
        <v>154</v>
      </c>
    </row>
    <row r="47" s="169" customFormat="1" ht="24.95" customHeight="1" spans="1:6">
      <c r="A47" s="169">
        <f t="shared" si="3"/>
        <v>7</v>
      </c>
      <c r="B47" s="174">
        <v>2296099</v>
      </c>
      <c r="C47" s="177" t="s">
        <v>819</v>
      </c>
      <c r="D47" s="115"/>
      <c r="E47" s="115"/>
      <c r="F47" s="115">
        <v>260</v>
      </c>
    </row>
    <row r="48" s="169" customFormat="1" ht="24.95" customHeight="1" spans="1:6">
      <c r="A48" s="169">
        <f t="shared" si="3"/>
        <v>3</v>
      </c>
      <c r="B48" s="174">
        <v>232</v>
      </c>
      <c r="C48" s="175" t="s">
        <v>761</v>
      </c>
      <c r="D48" s="115"/>
      <c r="E48" s="115"/>
      <c r="F48" s="115">
        <v>51543</v>
      </c>
    </row>
    <row r="49" s="169" customFormat="1" ht="24.95" customHeight="1" spans="1:6">
      <c r="A49" s="169">
        <f t="shared" si="3"/>
        <v>5</v>
      </c>
      <c r="B49" s="174">
        <v>23204</v>
      </c>
      <c r="C49" s="176" t="s">
        <v>820</v>
      </c>
      <c r="D49" s="115"/>
      <c r="E49" s="115"/>
      <c r="F49" s="115">
        <v>51543</v>
      </c>
    </row>
    <row r="50" s="169" customFormat="1" ht="24.95" customHeight="1" spans="1:6">
      <c r="A50" s="169">
        <f t="shared" si="3"/>
        <v>7</v>
      </c>
      <c r="B50" s="174">
        <v>2320411</v>
      </c>
      <c r="C50" s="177" t="s">
        <v>821</v>
      </c>
      <c r="D50" s="115"/>
      <c r="E50" s="115"/>
      <c r="F50" s="115">
        <v>29125</v>
      </c>
    </row>
    <row r="51" s="169" customFormat="1" ht="24.95" customHeight="1" spans="1:6">
      <c r="A51" s="169">
        <f t="shared" si="3"/>
        <v>7</v>
      </c>
      <c r="B51" s="174">
        <v>2320431</v>
      </c>
      <c r="C51" s="177" t="s">
        <v>822</v>
      </c>
      <c r="D51" s="115"/>
      <c r="E51" s="115"/>
      <c r="F51" s="115">
        <v>7088</v>
      </c>
    </row>
    <row r="52" s="169" customFormat="1" ht="24.95" customHeight="1" spans="1:6">
      <c r="A52" s="169">
        <f t="shared" si="3"/>
        <v>7</v>
      </c>
      <c r="B52" s="174">
        <v>2320433</v>
      </c>
      <c r="C52" s="177" t="s">
        <v>823</v>
      </c>
      <c r="D52" s="115"/>
      <c r="E52" s="115"/>
      <c r="F52" s="115">
        <v>1373</v>
      </c>
    </row>
    <row r="53" s="169" customFormat="1" ht="24.95" customHeight="1" spans="1:6">
      <c r="A53" s="169">
        <f t="shared" si="3"/>
        <v>7</v>
      </c>
      <c r="B53" s="174">
        <v>2320498</v>
      </c>
      <c r="C53" s="177" t="s">
        <v>824</v>
      </c>
      <c r="D53" s="115"/>
      <c r="E53" s="115"/>
      <c r="F53" s="115">
        <v>13957</v>
      </c>
    </row>
    <row r="54" s="169" customFormat="1" ht="24.95" customHeight="1" spans="1:6">
      <c r="A54" s="169">
        <f t="shared" si="3"/>
        <v>3</v>
      </c>
      <c r="B54" s="174">
        <v>233</v>
      </c>
      <c r="C54" s="175" t="s">
        <v>762</v>
      </c>
      <c r="D54" s="115"/>
      <c r="E54" s="115"/>
      <c r="F54" s="115">
        <v>4</v>
      </c>
    </row>
    <row r="55" s="169" customFormat="1" ht="24.95" customHeight="1" spans="1:6">
      <c r="A55" s="169">
        <f t="shared" si="3"/>
        <v>5</v>
      </c>
      <c r="B55" s="174">
        <v>23304</v>
      </c>
      <c r="C55" s="176" t="s">
        <v>825</v>
      </c>
      <c r="D55" s="115"/>
      <c r="E55" s="115"/>
      <c r="F55" s="115">
        <v>4</v>
      </c>
    </row>
    <row r="56" s="169" customFormat="1" ht="24.95" customHeight="1" spans="2:6">
      <c r="B56" s="174">
        <v>2330411</v>
      </c>
      <c r="C56" s="177" t="s">
        <v>826</v>
      </c>
      <c r="D56" s="115"/>
      <c r="E56" s="115"/>
      <c r="F56" s="115">
        <v>3</v>
      </c>
    </row>
    <row r="57" s="169" customFormat="1" ht="24.95" customHeight="1" spans="1:6">
      <c r="A57" s="169">
        <f>LEN(B57)</f>
        <v>7</v>
      </c>
      <c r="B57" s="174">
        <v>2330498</v>
      </c>
      <c r="C57" s="177" t="s">
        <v>827</v>
      </c>
      <c r="D57" s="115"/>
      <c r="E57" s="115"/>
      <c r="F57" s="115">
        <v>1</v>
      </c>
    </row>
  </sheetData>
  <mergeCells count="3">
    <mergeCell ref="C1:D1"/>
    <mergeCell ref="C2:F2"/>
    <mergeCell ref="C3:F3"/>
  </mergeCells>
  <printOptions horizontalCentered="1"/>
  <pageMargins left="1.10208333333333" right="1.02361111111111" top="1.45625" bottom="1.0625" header="0" footer="0.236111111111111"/>
  <pageSetup paperSize="9" firstPageNumber="22" fitToHeight="0" orientation="portrait"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G8" sqref="G8"/>
    </sheetView>
  </sheetViews>
  <sheetFormatPr defaultColWidth="9" defaultRowHeight="20.1" customHeight="1" outlineLevelCol="3"/>
  <cols>
    <col min="1" max="1" width="36.375" style="150" customWidth="1"/>
    <col min="2" max="2" width="13.8" style="151" customWidth="1"/>
    <col min="3" max="3" width="35.0666666666667" style="152" customWidth="1"/>
    <col min="4" max="4" width="17.25" style="153" customWidth="1"/>
    <col min="5" max="16384" width="9" style="154"/>
  </cols>
  <sheetData>
    <row r="1" ht="26.1" customHeight="1" spans="1:4">
      <c r="A1" s="105" t="s">
        <v>828</v>
      </c>
      <c r="B1" s="105"/>
      <c r="C1" s="105"/>
      <c r="D1" s="105"/>
    </row>
    <row r="2" ht="30" customHeight="1" spans="1:4">
      <c r="A2" s="106" t="s">
        <v>829</v>
      </c>
      <c r="B2" s="106"/>
      <c r="C2" s="106"/>
      <c r="D2" s="106"/>
    </row>
    <row r="3" ht="24.95" customHeight="1" spans="1:4">
      <c r="A3" s="155"/>
      <c r="B3" s="155"/>
      <c r="C3" s="155"/>
      <c r="D3" s="20" t="s">
        <v>44</v>
      </c>
    </row>
    <row r="4" ht="39.95" customHeight="1" spans="1:4">
      <c r="A4" s="133" t="s">
        <v>830</v>
      </c>
      <c r="B4" s="156" t="s">
        <v>52</v>
      </c>
      <c r="C4" s="133" t="s">
        <v>625</v>
      </c>
      <c r="D4" s="133" t="s">
        <v>52</v>
      </c>
    </row>
    <row r="5" s="149" customFormat="1" ht="24.95" customHeight="1" spans="1:4">
      <c r="A5" s="157" t="s">
        <v>626</v>
      </c>
      <c r="B5" s="158">
        <f>SUM(B6:B13)</f>
        <v>16214</v>
      </c>
      <c r="C5" s="157" t="s">
        <v>627</v>
      </c>
      <c r="D5" s="111">
        <f>SUM(D6:D13)</f>
        <v>2825</v>
      </c>
    </row>
    <row r="6" ht="24.95" customHeight="1" spans="1:4">
      <c r="A6" s="159" t="s">
        <v>831</v>
      </c>
      <c r="B6" s="160">
        <v>797</v>
      </c>
      <c r="C6" s="161" t="s">
        <v>832</v>
      </c>
      <c r="D6" s="115">
        <v>2825</v>
      </c>
    </row>
    <row r="7" ht="24.95" customHeight="1" spans="1:4">
      <c r="A7" s="159" t="s">
        <v>833</v>
      </c>
      <c r="B7" s="160">
        <v>284</v>
      </c>
      <c r="C7" s="161"/>
      <c r="D7" s="115"/>
    </row>
    <row r="8" ht="24.95" customHeight="1" spans="1:4">
      <c r="A8" s="159" t="s">
        <v>834</v>
      </c>
      <c r="B8" s="160">
        <v>1388</v>
      </c>
      <c r="C8" s="161"/>
      <c r="D8" s="115"/>
    </row>
    <row r="9" ht="24.95" customHeight="1" spans="1:4">
      <c r="A9" s="159" t="s">
        <v>835</v>
      </c>
      <c r="B9" s="160">
        <v>729</v>
      </c>
      <c r="C9" s="162"/>
      <c r="D9" s="163"/>
    </row>
    <row r="10" ht="24.95" customHeight="1" spans="1:4">
      <c r="A10" s="159" t="s">
        <v>836</v>
      </c>
      <c r="B10" s="160">
        <v>193</v>
      </c>
      <c r="C10" s="162"/>
      <c r="D10" s="163"/>
    </row>
    <row r="11" ht="24.95" customHeight="1" spans="1:4">
      <c r="A11" s="159" t="s">
        <v>837</v>
      </c>
      <c r="B11" s="160">
        <v>372</v>
      </c>
      <c r="C11" s="162"/>
      <c r="D11" s="163"/>
    </row>
    <row r="12" ht="24.95" customHeight="1" spans="1:4">
      <c r="A12" s="159" t="s">
        <v>838</v>
      </c>
      <c r="B12" s="160">
        <v>9306</v>
      </c>
      <c r="C12" s="162"/>
      <c r="D12" s="163"/>
    </row>
    <row r="13" ht="24.95" customHeight="1" spans="1:4">
      <c r="A13" s="159" t="s">
        <v>839</v>
      </c>
      <c r="B13" s="160">
        <v>3145</v>
      </c>
      <c r="C13" s="162"/>
      <c r="D13" s="163"/>
    </row>
    <row r="14" ht="38.25" customHeight="1" spans="1:4">
      <c r="A14" s="164" t="s">
        <v>840</v>
      </c>
      <c r="B14" s="164"/>
      <c r="C14" s="164"/>
      <c r="D14" s="164"/>
    </row>
    <row r="15" customHeight="1" spans="2:4">
      <c r="B15" s="165"/>
      <c r="C15" s="166"/>
      <c r="D15" s="166"/>
    </row>
    <row r="16" customHeight="1" spans="3:4">
      <c r="C16" s="167"/>
      <c r="D16" s="168"/>
    </row>
  </sheetData>
  <mergeCells count="4">
    <mergeCell ref="A1:D1"/>
    <mergeCell ref="A2:D2"/>
    <mergeCell ref="A3:C3"/>
    <mergeCell ref="A14:D14"/>
  </mergeCells>
  <printOptions horizontalCentered="1"/>
  <pageMargins left="1.10208333333333" right="1.02361111111111" top="1.45625" bottom="1.37777777777778" header="0" footer="0.236111111111111"/>
  <pageSetup paperSize="9" scale="77" firstPageNumber="22" fitToHeight="0" orientation="portrait"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2" sqref="A2:B2"/>
    </sheetView>
  </sheetViews>
  <sheetFormatPr defaultColWidth="9" defaultRowHeight="13.5" outlineLevelCol="1"/>
  <cols>
    <col min="1" max="1" width="44.75" style="142" customWidth="1"/>
    <col min="2" max="2" width="35.125" style="138" customWidth="1"/>
    <col min="3" max="16382" width="9" style="138"/>
  </cols>
  <sheetData>
    <row r="1" s="138" customFormat="1" ht="33.95" customHeight="1" spans="1:2">
      <c r="A1" s="128" t="s">
        <v>841</v>
      </c>
      <c r="B1" s="143"/>
    </row>
    <row r="2" s="138" customFormat="1" ht="28.5" customHeight="1" spans="1:2">
      <c r="A2" s="144" t="s">
        <v>842</v>
      </c>
      <c r="B2" s="144"/>
    </row>
    <row r="3" s="138" customFormat="1" ht="18.75" customHeight="1" spans="1:2">
      <c r="A3" s="130" t="s">
        <v>680</v>
      </c>
      <c r="B3" s="130"/>
    </row>
    <row r="4" s="138" customFormat="1" ht="14.25" customHeight="1" spans="1:2">
      <c r="A4" s="131"/>
      <c r="B4" s="131" t="s">
        <v>44</v>
      </c>
    </row>
    <row r="5" s="138" customFormat="1" ht="57" customHeight="1" spans="1:2">
      <c r="A5" s="133" t="s">
        <v>681</v>
      </c>
      <c r="B5" s="133" t="s">
        <v>52</v>
      </c>
    </row>
    <row r="6" s="139" customFormat="1" ht="57" customHeight="1" spans="1:2">
      <c r="A6" s="145" t="s">
        <v>685</v>
      </c>
      <c r="B6" s="146">
        <f>SUM(B7:B11)</f>
        <v>2825</v>
      </c>
    </row>
    <row r="7" s="140" customFormat="1" ht="57" customHeight="1" spans="1:2">
      <c r="A7" s="147" t="s">
        <v>686</v>
      </c>
      <c r="B7" s="148">
        <v>9</v>
      </c>
    </row>
    <row r="8" s="140" customFormat="1" ht="57" customHeight="1" spans="1:2">
      <c r="A8" s="147" t="s">
        <v>687</v>
      </c>
      <c r="B8" s="148">
        <v>1433</v>
      </c>
    </row>
    <row r="9" s="140" customFormat="1" ht="57" customHeight="1" spans="1:2">
      <c r="A9" s="147" t="s">
        <v>692</v>
      </c>
      <c r="B9" s="148">
        <v>177</v>
      </c>
    </row>
    <row r="10" s="141" customFormat="1" ht="57" customHeight="1" spans="1:2">
      <c r="A10" s="147" t="s">
        <v>693</v>
      </c>
      <c r="B10" s="148">
        <v>1159</v>
      </c>
    </row>
    <row r="11" s="140" customFormat="1" ht="57" customHeight="1" spans="1:2">
      <c r="A11" s="147" t="s">
        <v>694</v>
      </c>
      <c r="B11" s="148">
        <v>47</v>
      </c>
    </row>
  </sheetData>
  <mergeCells count="2">
    <mergeCell ref="A2:B2"/>
    <mergeCell ref="A3:B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7" sqref="B7"/>
    </sheetView>
  </sheetViews>
  <sheetFormatPr defaultColWidth="10" defaultRowHeight="13.5" outlineLevelCol="1"/>
  <cols>
    <col min="1" max="1" width="52" style="125" customWidth="1"/>
    <col min="2" max="2" width="23.5" style="125" customWidth="1"/>
    <col min="3" max="16384" width="10" style="125"/>
  </cols>
  <sheetData>
    <row r="1" s="125" customFormat="1" ht="26.1" customHeight="1" spans="1:2">
      <c r="A1" s="128" t="s">
        <v>843</v>
      </c>
      <c r="B1" s="128"/>
    </row>
    <row r="2" s="125" customFormat="1" ht="30" customHeight="1" spans="1:2">
      <c r="A2" s="129" t="s">
        <v>842</v>
      </c>
      <c r="B2" s="129"/>
    </row>
    <row r="3" s="125" customFormat="1" ht="24.95" customHeight="1" spans="1:2">
      <c r="A3" s="130" t="s">
        <v>712</v>
      </c>
      <c r="B3" s="130"/>
    </row>
    <row r="4" s="125" customFormat="1" ht="24.95" customHeight="1" spans="1:2">
      <c r="A4" s="131"/>
      <c r="B4" s="132" t="s">
        <v>44</v>
      </c>
    </row>
    <row r="5" s="125" customFormat="1" ht="39.95" customHeight="1" spans="1:2">
      <c r="A5" s="133" t="s">
        <v>713</v>
      </c>
      <c r="B5" s="133" t="s">
        <v>52</v>
      </c>
    </row>
    <row r="6" s="126" customFormat="1" ht="42" customHeight="1" spans="1:2">
      <c r="A6" s="134" t="s">
        <v>685</v>
      </c>
      <c r="B6" s="135">
        <v>2825</v>
      </c>
    </row>
    <row r="7" s="127" customFormat="1" ht="73" customHeight="1" spans="1:2">
      <c r="A7" s="136" t="s">
        <v>844</v>
      </c>
      <c r="B7" s="137">
        <v>2825</v>
      </c>
    </row>
    <row r="8" s="127" customFormat="1" ht="24.95" customHeight="1"/>
    <row r="9" s="127" customFormat="1" ht="24.95" customHeight="1"/>
    <row r="10" s="127" customFormat="1" ht="24.95" customHeight="1"/>
    <row r="11" s="127" customFormat="1" ht="24.95" customHeight="1"/>
    <row r="12" s="127" customFormat="1" ht="24.95" customHeight="1"/>
    <row r="13" s="127" customFormat="1" ht="24.95" customHeight="1"/>
    <row r="14" s="127" customFormat="1" ht="24.95" customHeight="1"/>
    <row r="15" s="127" customFormat="1" ht="24.95" customHeight="1"/>
    <row r="16" s="127" customFormat="1" ht="24.95" customHeight="1"/>
    <row r="17" s="127" customFormat="1" ht="24.95" customHeight="1"/>
    <row r="18" s="127" customFormat="1" ht="24.95" customHeight="1"/>
    <row r="19" s="127" customFormat="1" ht="24.95" customHeight="1"/>
    <row r="20" s="127" customFormat="1" ht="24.95" customHeight="1"/>
    <row r="21" s="127" customFormat="1" ht="24.95" customHeight="1"/>
    <row r="22" s="127" customFormat="1" ht="24.95" customHeight="1"/>
    <row r="23" s="125" customFormat="1" ht="24.95" customHeight="1"/>
    <row r="24" s="125" customFormat="1" ht="24.95" customHeight="1"/>
    <row r="25" s="125" customFormat="1" ht="24.95" customHeight="1"/>
    <row r="26" s="125" customFormat="1" ht="24.95" customHeight="1"/>
    <row r="27" s="125" customFormat="1" ht="24.95" customHeight="1"/>
    <row r="28" s="125" customFormat="1" ht="24.95" customHeight="1"/>
    <row r="29" s="125" customFormat="1" ht="24.95" customHeight="1"/>
    <row r="30" s="125" customFormat="1" ht="24.95" customHeight="1"/>
    <row r="31" s="125" customFormat="1" ht="24.95" customHeight="1"/>
    <row r="32" s="125" customFormat="1" ht="24.95" customHeight="1"/>
    <row r="33" s="125" customFormat="1" ht="24.95" customHeight="1"/>
    <row r="34" s="125" customFormat="1" ht="24.95" customHeight="1"/>
  </sheetData>
  <mergeCells count="3">
    <mergeCell ref="A1:B1"/>
    <mergeCell ref="A2:B2"/>
    <mergeCell ref="A3:B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zoomScale="85" zoomScaleNormal="85" workbookViewId="0">
      <selection activeCell="A1" sqref="A1:R1"/>
    </sheetView>
  </sheetViews>
  <sheetFormatPr defaultColWidth="9" defaultRowHeight="13.5"/>
  <cols>
    <col min="1" max="1" width="19.75" style="101" customWidth="1"/>
    <col min="2" max="2" width="10.875" style="101" customWidth="1"/>
    <col min="3" max="5" width="11.375" style="101" customWidth="1"/>
    <col min="6" max="6" width="10.5" style="101" customWidth="1"/>
    <col min="7" max="7" width="8.625" style="102" customWidth="1"/>
    <col min="8" max="8" width="10" style="102" hidden="1" customWidth="1"/>
    <col min="9" max="9" width="11.875" style="102" customWidth="1"/>
    <col min="10" max="10" width="33.5" style="103" customWidth="1"/>
    <col min="11" max="14" width="11.25" style="103" customWidth="1"/>
    <col min="15" max="16" width="10.25" style="103" customWidth="1"/>
    <col min="17" max="17" width="9.875" style="104" hidden="1" customWidth="1"/>
    <col min="18" max="18" width="12.25" style="101" customWidth="1"/>
    <col min="19" max="253" width="9" style="101" customWidth="1"/>
    <col min="254" max="254" width="29.625" style="101" customWidth="1"/>
    <col min="255" max="255" width="12.75" style="101" customWidth="1"/>
    <col min="256" max="256" width="29.75" style="101" customWidth="1"/>
    <col min="257" max="257" width="17" style="101" customWidth="1"/>
    <col min="258" max="258" width="37" style="101" customWidth="1"/>
    <col min="259" max="259" width="17.375" style="101" customWidth="1"/>
    <col min="260" max="16384" width="9" style="101"/>
  </cols>
  <sheetData>
    <row r="1" ht="26.1" customHeight="1" spans="1:18">
      <c r="A1" s="105" t="s">
        <v>845</v>
      </c>
      <c r="B1" s="105"/>
      <c r="C1" s="105"/>
      <c r="D1" s="105"/>
      <c r="E1" s="105"/>
      <c r="F1" s="105"/>
      <c r="G1" s="105"/>
      <c r="H1" s="105"/>
      <c r="I1" s="105"/>
      <c r="J1" s="105"/>
      <c r="K1" s="105"/>
      <c r="L1" s="105"/>
      <c r="M1" s="105"/>
      <c r="N1" s="105"/>
      <c r="O1" s="105"/>
      <c r="P1" s="105"/>
      <c r="Q1" s="105"/>
      <c r="R1" s="105"/>
    </row>
    <row r="2" ht="30" customHeight="1" spans="1:18">
      <c r="A2" s="106" t="s">
        <v>27</v>
      </c>
      <c r="B2" s="106"/>
      <c r="C2" s="106"/>
      <c r="D2" s="106"/>
      <c r="E2" s="106"/>
      <c r="F2" s="106"/>
      <c r="G2" s="106"/>
      <c r="H2" s="106"/>
      <c r="I2" s="106"/>
      <c r="J2" s="106"/>
      <c r="K2" s="106"/>
      <c r="L2" s="106"/>
      <c r="M2" s="106"/>
      <c r="N2" s="106"/>
      <c r="O2" s="106"/>
      <c r="P2" s="106"/>
      <c r="Q2" s="106"/>
      <c r="R2" s="106"/>
    </row>
    <row r="3" s="97" customFormat="1" ht="27.95" customHeight="1" spans="1:18">
      <c r="A3" s="107"/>
      <c r="B3" s="107"/>
      <c r="C3" s="107"/>
      <c r="D3" s="107"/>
      <c r="E3" s="107"/>
      <c r="F3" s="107"/>
      <c r="G3" s="107"/>
      <c r="H3" s="107"/>
      <c r="I3" s="107"/>
      <c r="J3" s="107"/>
      <c r="K3" s="107"/>
      <c r="L3" s="107"/>
      <c r="M3" s="107"/>
      <c r="N3" s="107"/>
      <c r="O3" s="107"/>
      <c r="P3" s="107"/>
      <c r="Q3" s="122"/>
      <c r="R3" s="123" t="s">
        <v>44</v>
      </c>
    </row>
    <row r="4" s="98" customFormat="1" ht="66" customHeight="1" spans="1:18">
      <c r="A4" s="108" t="s">
        <v>846</v>
      </c>
      <c r="B4" s="109" t="s">
        <v>46</v>
      </c>
      <c r="C4" s="109" t="s">
        <v>47</v>
      </c>
      <c r="D4" s="109" t="s">
        <v>48</v>
      </c>
      <c r="E4" s="109" t="s">
        <v>49</v>
      </c>
      <c r="F4" s="109" t="s">
        <v>52</v>
      </c>
      <c r="G4" s="109" t="s">
        <v>53</v>
      </c>
      <c r="H4" s="109" t="s">
        <v>847</v>
      </c>
      <c r="I4" s="119" t="s">
        <v>848</v>
      </c>
      <c r="J4" s="120" t="s">
        <v>56</v>
      </c>
      <c r="K4" s="109" t="s">
        <v>46</v>
      </c>
      <c r="L4" s="109" t="s">
        <v>47</v>
      </c>
      <c r="M4" s="109" t="s">
        <v>48</v>
      </c>
      <c r="N4" s="109" t="s">
        <v>49</v>
      </c>
      <c r="O4" s="109" t="s">
        <v>52</v>
      </c>
      <c r="P4" s="109" t="s">
        <v>53</v>
      </c>
      <c r="Q4" s="109" t="s">
        <v>847</v>
      </c>
      <c r="R4" s="124" t="s">
        <v>848</v>
      </c>
    </row>
    <row r="5" s="99" customFormat="1" ht="42" customHeight="1" spans="1:18">
      <c r="A5" s="110" t="s">
        <v>849</v>
      </c>
      <c r="B5" s="111">
        <f>B6+B14</f>
        <v>1100</v>
      </c>
      <c r="C5" s="111">
        <f>C6+C14</f>
        <v>5400</v>
      </c>
      <c r="D5" s="111">
        <f>D6+D14</f>
        <v>5400</v>
      </c>
      <c r="E5" s="111">
        <f>E6+E14</f>
        <v>5425</v>
      </c>
      <c r="F5" s="111">
        <f>F6+F14</f>
        <v>5425</v>
      </c>
      <c r="G5" s="112">
        <f>F5/D5*100</f>
        <v>100.462962962963</v>
      </c>
      <c r="H5" s="111">
        <f>H6+H14</f>
        <v>4310</v>
      </c>
      <c r="I5" s="112">
        <f>F5/H5*100-100</f>
        <v>25.8700696055684</v>
      </c>
      <c r="J5" s="110" t="s">
        <v>751</v>
      </c>
      <c r="K5" s="111">
        <f>K6+K14</f>
        <v>1100</v>
      </c>
      <c r="L5" s="111">
        <f>L6+L14</f>
        <v>5400</v>
      </c>
      <c r="M5" s="111">
        <f>M6+M14</f>
        <v>5400</v>
      </c>
      <c r="N5" s="111">
        <v>5425</v>
      </c>
      <c r="O5" s="111">
        <f>O6+O14</f>
        <v>5425</v>
      </c>
      <c r="P5" s="112">
        <f>O5/M5*100</f>
        <v>100.462962962963</v>
      </c>
      <c r="Q5" s="111">
        <f>Q6+Q14</f>
        <v>4310</v>
      </c>
      <c r="R5" s="112">
        <f>O5/Q5*100-100</f>
        <v>25.8700696055684</v>
      </c>
    </row>
    <row r="6" s="99" customFormat="1" ht="32.1" customHeight="1" spans="1:18">
      <c r="A6" s="113" t="s">
        <v>58</v>
      </c>
      <c r="B6" s="111">
        <f>SUM(B7:B10)</f>
        <v>1100</v>
      </c>
      <c r="C6" s="111">
        <f>SUM(C7:C10)</f>
        <v>5400</v>
      </c>
      <c r="D6" s="111">
        <f>SUM(D7:D10)</f>
        <v>5400</v>
      </c>
      <c r="E6" s="111">
        <f>SUM(E7:E10)</f>
        <v>5425</v>
      </c>
      <c r="F6" s="111">
        <f>SUM(F7:F10)</f>
        <v>5425</v>
      </c>
      <c r="G6" s="112">
        <f>F6/D6*100</f>
        <v>100.462962962963</v>
      </c>
      <c r="H6" s="111">
        <f>SUM(H7:H10)</f>
        <v>4310</v>
      </c>
      <c r="I6" s="112">
        <f t="shared" ref="I5:I8" si="0">F6/H6*100-100</f>
        <v>25.8700696055684</v>
      </c>
      <c r="J6" s="118" t="s">
        <v>59</v>
      </c>
      <c r="K6" s="111">
        <f>K7+K10+K12</f>
        <v>1100</v>
      </c>
      <c r="L6" s="111">
        <f>L7+L10+L12</f>
        <v>1100</v>
      </c>
      <c r="M6" s="111">
        <f>M7+M10+M12</f>
        <v>1100</v>
      </c>
      <c r="N6" s="111">
        <v>1100</v>
      </c>
      <c r="O6" s="111">
        <f>O7+O10+O12</f>
        <v>1100</v>
      </c>
      <c r="P6" s="112">
        <f>O6/M6*100</f>
        <v>100</v>
      </c>
      <c r="Q6" s="111">
        <f>Q7+Q10+Q12</f>
        <v>4300</v>
      </c>
      <c r="R6" s="112">
        <f>O6/Q6*100-100</f>
        <v>-74.4186046511628</v>
      </c>
    </row>
    <row r="7" s="100" customFormat="1" ht="32.1" customHeight="1" spans="1:18">
      <c r="A7" s="114" t="s">
        <v>850</v>
      </c>
      <c r="B7" s="115">
        <v>1100</v>
      </c>
      <c r="C7" s="115">
        <v>5400</v>
      </c>
      <c r="D7" s="115">
        <v>5400</v>
      </c>
      <c r="E7" s="115">
        <v>1425</v>
      </c>
      <c r="F7" s="115">
        <v>1425</v>
      </c>
      <c r="G7" s="116">
        <f>F7/D7*100</f>
        <v>26.3888888888889</v>
      </c>
      <c r="H7" s="115">
        <v>1030</v>
      </c>
      <c r="I7" s="116">
        <f t="shared" si="0"/>
        <v>38.3495145631068</v>
      </c>
      <c r="J7" s="117" t="s">
        <v>851</v>
      </c>
      <c r="K7" s="115">
        <v>1100</v>
      </c>
      <c r="L7" s="115">
        <v>1100</v>
      </c>
      <c r="M7" s="115">
        <v>1100</v>
      </c>
      <c r="N7" s="115">
        <v>1100</v>
      </c>
      <c r="O7" s="115">
        <v>1100</v>
      </c>
      <c r="P7" s="116">
        <f>O7/M7*100</f>
        <v>100</v>
      </c>
      <c r="Q7" s="115">
        <v>960</v>
      </c>
      <c r="R7" s="116">
        <f>O7/Q7*100-100</f>
        <v>14.5833333333333</v>
      </c>
    </row>
    <row r="8" s="100" customFormat="1" ht="32.1" customHeight="1" spans="1:18">
      <c r="A8" s="117" t="s">
        <v>852</v>
      </c>
      <c r="B8" s="115"/>
      <c r="C8" s="115"/>
      <c r="D8" s="115"/>
      <c r="E8" s="115"/>
      <c r="F8" s="115"/>
      <c r="G8" s="116"/>
      <c r="H8" s="115">
        <v>76</v>
      </c>
      <c r="I8" s="116"/>
      <c r="J8" s="117" t="s">
        <v>853</v>
      </c>
      <c r="K8" s="115"/>
      <c r="L8" s="115"/>
      <c r="M8" s="115"/>
      <c r="N8" s="115"/>
      <c r="O8" s="115"/>
      <c r="P8" s="116"/>
      <c r="Q8" s="115">
        <v>7</v>
      </c>
      <c r="R8" s="116"/>
    </row>
    <row r="9" s="100" customFormat="1" ht="32.1" customHeight="1" spans="1:18">
      <c r="A9" s="114" t="s">
        <v>854</v>
      </c>
      <c r="B9" s="115"/>
      <c r="C9" s="115"/>
      <c r="D9" s="115"/>
      <c r="E9" s="115"/>
      <c r="F9" s="115"/>
      <c r="G9" s="112"/>
      <c r="H9" s="115">
        <v>3204</v>
      </c>
      <c r="I9" s="112"/>
      <c r="J9" s="117" t="s">
        <v>855</v>
      </c>
      <c r="K9" s="115">
        <v>1100</v>
      </c>
      <c r="L9" s="115">
        <v>1100</v>
      </c>
      <c r="M9" s="115">
        <v>1100</v>
      </c>
      <c r="N9" s="115">
        <v>1100</v>
      </c>
      <c r="O9" s="115">
        <v>1100</v>
      </c>
      <c r="P9" s="116">
        <f>O9/M9*100</f>
        <v>100</v>
      </c>
      <c r="Q9" s="115">
        <v>953</v>
      </c>
      <c r="R9" s="116">
        <f>O9/Q9*100-100</f>
        <v>15.4249737670514</v>
      </c>
    </row>
    <row r="10" s="100" customFormat="1" ht="32.1" customHeight="1" spans="1:18">
      <c r="A10" s="114" t="s">
        <v>856</v>
      </c>
      <c r="B10" s="115"/>
      <c r="C10" s="115"/>
      <c r="D10" s="115"/>
      <c r="E10" s="115">
        <v>4000</v>
      </c>
      <c r="F10" s="115">
        <v>4000</v>
      </c>
      <c r="G10" s="112"/>
      <c r="H10" s="115"/>
      <c r="I10" s="112"/>
      <c r="J10" s="117" t="s">
        <v>857</v>
      </c>
      <c r="K10" s="115"/>
      <c r="L10" s="115"/>
      <c r="M10" s="115"/>
      <c r="N10" s="115"/>
      <c r="O10" s="115"/>
      <c r="P10" s="116"/>
      <c r="Q10" s="115">
        <v>3300</v>
      </c>
      <c r="R10" s="116"/>
    </row>
    <row r="11" s="100" customFormat="1" ht="32.1" customHeight="1" spans="1:18">
      <c r="A11" s="114"/>
      <c r="B11" s="115"/>
      <c r="C11" s="115"/>
      <c r="D11" s="115"/>
      <c r="E11" s="115"/>
      <c r="F11" s="115"/>
      <c r="G11" s="112"/>
      <c r="H11" s="115"/>
      <c r="I11" s="112"/>
      <c r="J11" s="117" t="s">
        <v>858</v>
      </c>
      <c r="K11" s="115"/>
      <c r="L11" s="115"/>
      <c r="M11" s="115"/>
      <c r="N11" s="115"/>
      <c r="O11" s="115"/>
      <c r="P11" s="116"/>
      <c r="Q11" s="115">
        <v>3300</v>
      </c>
      <c r="R11" s="116"/>
    </row>
    <row r="12" s="100" customFormat="1" ht="32.1" customHeight="1" spans="1:18">
      <c r="A12" s="114"/>
      <c r="B12" s="115"/>
      <c r="C12" s="115"/>
      <c r="D12" s="115"/>
      <c r="E12" s="115"/>
      <c r="F12" s="115"/>
      <c r="G12" s="112"/>
      <c r="H12" s="115"/>
      <c r="I12" s="112"/>
      <c r="J12" s="117" t="s">
        <v>859</v>
      </c>
      <c r="K12" s="115"/>
      <c r="L12" s="115"/>
      <c r="M12" s="115"/>
      <c r="N12" s="115"/>
      <c r="O12" s="115"/>
      <c r="P12" s="116"/>
      <c r="Q12" s="115">
        <v>40</v>
      </c>
      <c r="R12" s="116"/>
    </row>
    <row r="13" s="100" customFormat="1" ht="32.1" customHeight="1" spans="1:18">
      <c r="A13" s="114"/>
      <c r="B13" s="115"/>
      <c r="C13" s="115"/>
      <c r="D13" s="115"/>
      <c r="E13" s="115"/>
      <c r="F13" s="115"/>
      <c r="G13" s="112"/>
      <c r="H13" s="115"/>
      <c r="I13" s="112"/>
      <c r="J13" s="117" t="s">
        <v>860</v>
      </c>
      <c r="K13" s="115"/>
      <c r="L13" s="115"/>
      <c r="M13" s="115"/>
      <c r="N13" s="115"/>
      <c r="O13" s="115"/>
      <c r="P13" s="116"/>
      <c r="Q13" s="115">
        <v>40</v>
      </c>
      <c r="R13" s="116"/>
    </row>
    <row r="14" s="99" customFormat="1" ht="32.1" customHeight="1" spans="1:18">
      <c r="A14" s="118" t="s">
        <v>105</v>
      </c>
      <c r="B14" s="111"/>
      <c r="C14" s="111"/>
      <c r="D14" s="111"/>
      <c r="E14" s="111"/>
      <c r="F14" s="111"/>
      <c r="G14" s="112" t="s">
        <v>104</v>
      </c>
      <c r="H14" s="111"/>
      <c r="I14" s="112" t="s">
        <v>104</v>
      </c>
      <c r="J14" s="118" t="s">
        <v>112</v>
      </c>
      <c r="K14" s="111">
        <f>K15+K16</f>
        <v>0</v>
      </c>
      <c r="L14" s="111">
        <f>L15+L16</f>
        <v>4300</v>
      </c>
      <c r="M14" s="111">
        <f>M15+M16</f>
        <v>4300</v>
      </c>
      <c r="N14" s="111">
        <v>4325</v>
      </c>
      <c r="O14" s="111">
        <f>O15+O16</f>
        <v>4325</v>
      </c>
      <c r="P14" s="112" t="s">
        <v>104</v>
      </c>
      <c r="Q14" s="111">
        <v>10</v>
      </c>
      <c r="R14" s="112" t="s">
        <v>104</v>
      </c>
    </row>
    <row r="15" s="100" customFormat="1" ht="32.1" customHeight="1" spans="1:18">
      <c r="A15" s="114" t="s">
        <v>861</v>
      </c>
      <c r="B15" s="115"/>
      <c r="C15" s="115"/>
      <c r="D15" s="115"/>
      <c r="E15" s="115"/>
      <c r="F15" s="115"/>
      <c r="G15" s="112"/>
      <c r="H15" s="115"/>
      <c r="I15" s="112"/>
      <c r="J15" s="121" t="s">
        <v>862</v>
      </c>
      <c r="K15" s="115"/>
      <c r="L15" s="115">
        <v>4300</v>
      </c>
      <c r="M15" s="115">
        <v>4300</v>
      </c>
      <c r="N15" s="115">
        <v>4300</v>
      </c>
      <c r="O15" s="115">
        <v>4300</v>
      </c>
      <c r="P15" s="116"/>
      <c r="Q15" s="115">
        <v>10</v>
      </c>
      <c r="R15" s="116"/>
    </row>
    <row r="16" s="100" customFormat="1" ht="32.1" customHeight="1" spans="1:18">
      <c r="A16" s="114" t="s">
        <v>863</v>
      </c>
      <c r="B16" s="115"/>
      <c r="C16" s="115"/>
      <c r="D16" s="115"/>
      <c r="E16" s="115"/>
      <c r="F16" s="115"/>
      <c r="G16" s="116"/>
      <c r="H16" s="115"/>
      <c r="I16" s="112"/>
      <c r="J16" s="121" t="s">
        <v>864</v>
      </c>
      <c r="K16" s="115"/>
      <c r="L16" s="115"/>
      <c r="M16" s="115"/>
      <c r="N16" s="115">
        <v>25</v>
      </c>
      <c r="O16" s="115">
        <v>25</v>
      </c>
      <c r="P16" s="112"/>
      <c r="Q16" s="115"/>
      <c r="R16" s="116"/>
    </row>
  </sheetData>
  <mergeCells count="2">
    <mergeCell ref="A1:R1"/>
    <mergeCell ref="A2:R2"/>
  </mergeCells>
  <printOptions horizontalCentered="1"/>
  <pageMargins left="1.10208333333333" right="1.02361111111111" top="1.45625" bottom="1.37777777777778" header="0" footer="0.236111111111111"/>
  <pageSetup paperSize="9" scale="60" firstPageNumber="22" fitToHeight="0"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3" sqref="A3:D3"/>
    </sheetView>
  </sheetViews>
  <sheetFormatPr defaultColWidth="9" defaultRowHeight="13.5" outlineLevelCol="3"/>
  <cols>
    <col min="1" max="3" width="20.625" style="91" customWidth="1"/>
    <col min="4" max="4" width="29.125" style="91" customWidth="1"/>
    <col min="5" max="5" width="28.875" style="91" customWidth="1"/>
    <col min="6" max="16384" width="9" style="91"/>
  </cols>
  <sheetData>
    <row r="1" s="91" customFormat="1" ht="84" customHeight="1" spans="1:4">
      <c r="A1" s="92" t="s">
        <v>28</v>
      </c>
      <c r="B1" s="92"/>
      <c r="C1" s="92"/>
      <c r="D1" s="92"/>
    </row>
    <row r="2" s="91" customFormat="1" ht="23" customHeight="1" spans="1:4">
      <c r="A2" s="93" t="s">
        <v>865</v>
      </c>
      <c r="B2" s="93"/>
      <c r="C2" s="93"/>
      <c r="D2" s="93"/>
    </row>
    <row r="3" s="91" customFormat="1" ht="62" customHeight="1" spans="1:4">
      <c r="A3" s="93" t="s">
        <v>866</v>
      </c>
      <c r="B3" s="93"/>
      <c r="C3" s="93"/>
      <c r="D3" s="93"/>
    </row>
    <row r="4" s="91" customFormat="1" ht="18" customHeight="1" spans="1:4">
      <c r="A4" s="94" t="s">
        <v>867</v>
      </c>
      <c r="B4" s="94"/>
      <c r="C4" s="94"/>
      <c r="D4" s="94"/>
    </row>
    <row r="5" s="91" customFormat="1" ht="61" customHeight="1" spans="1:4">
      <c r="A5" s="93" t="s">
        <v>868</v>
      </c>
      <c r="B5" s="93"/>
      <c r="C5" s="93"/>
      <c r="D5" s="93"/>
    </row>
    <row r="6" s="91" customFormat="1" ht="40" customHeight="1" spans="1:4">
      <c r="A6" s="95" t="s">
        <v>869</v>
      </c>
      <c r="B6" s="95"/>
      <c r="C6" s="95"/>
      <c r="D6" s="95"/>
    </row>
    <row r="7" s="91" customFormat="1" ht="21" customHeight="1" spans="1:4">
      <c r="A7" s="94" t="s">
        <v>870</v>
      </c>
      <c r="B7" s="94"/>
      <c r="C7" s="94"/>
      <c r="D7" s="94"/>
    </row>
    <row r="8" s="91" customFormat="1" ht="60" customHeight="1" spans="1:4">
      <c r="A8" s="93" t="s">
        <v>871</v>
      </c>
      <c r="B8" s="93"/>
      <c r="C8" s="93"/>
      <c r="D8" s="93"/>
    </row>
    <row r="9" s="91" customFormat="1" ht="47" customHeight="1" spans="1:4">
      <c r="A9" s="93" t="s">
        <v>872</v>
      </c>
      <c r="B9" s="93"/>
      <c r="C9" s="93"/>
      <c r="D9" s="93"/>
    </row>
    <row r="10" s="91" customFormat="1" ht="20.25" spans="1:4">
      <c r="A10" s="96"/>
      <c r="B10" s="96"/>
      <c r="C10" s="96"/>
      <c r="D10" s="96"/>
    </row>
    <row r="11" s="91" customFormat="1" ht="20.25" spans="1:4">
      <c r="A11" s="96"/>
      <c r="B11" s="96"/>
      <c r="C11" s="96"/>
      <c r="D11" s="96"/>
    </row>
    <row r="12" s="91" customFormat="1" ht="20.25" spans="1:4">
      <c r="A12" s="96"/>
      <c r="B12" s="96"/>
      <c r="C12" s="96"/>
      <c r="D12" s="96"/>
    </row>
    <row r="13" s="91" customFormat="1" ht="20.25" spans="1:4">
      <c r="A13" s="96"/>
      <c r="B13" s="96"/>
      <c r="C13" s="96"/>
      <c r="D13" s="96"/>
    </row>
    <row r="14" s="91" customFormat="1" ht="20.25" spans="1:4">
      <c r="A14" s="96"/>
      <c r="B14" s="96"/>
      <c r="C14" s="96"/>
      <c r="D14" s="96"/>
    </row>
    <row r="15" s="91" customFormat="1" ht="20.25" spans="1:4">
      <c r="A15" s="96"/>
      <c r="B15" s="96"/>
      <c r="C15" s="96"/>
      <c r="D15" s="96"/>
    </row>
    <row r="16" s="91" customFormat="1" ht="20.25" spans="1:4">
      <c r="A16" s="96"/>
      <c r="B16" s="96"/>
      <c r="C16" s="96"/>
      <c r="D16" s="96"/>
    </row>
    <row r="17" s="91" customFormat="1" ht="20.25" spans="1:4">
      <c r="A17" s="96"/>
      <c r="B17" s="96"/>
      <c r="C17" s="96"/>
      <c r="D17" s="96"/>
    </row>
    <row r="18" s="91" customFormat="1" ht="20.25" spans="1:4">
      <c r="A18" s="96"/>
      <c r="B18" s="96"/>
      <c r="C18" s="96"/>
      <c r="D18" s="96"/>
    </row>
    <row r="19" s="91" customFormat="1" ht="20.25" spans="1:4">
      <c r="A19" s="96"/>
      <c r="B19" s="96"/>
      <c r="C19" s="96"/>
      <c r="D19" s="96"/>
    </row>
    <row r="20" s="91" customFormat="1" ht="51.75" customHeight="1" spans="1:4">
      <c r="A20" s="96"/>
      <c r="B20" s="96"/>
      <c r="C20" s="96"/>
      <c r="D20" s="96"/>
    </row>
    <row r="21" s="91" customFormat="1" ht="69" customHeight="1" spans="1:4">
      <c r="A21" s="96"/>
      <c r="B21" s="96"/>
      <c r="C21" s="96"/>
      <c r="D21" s="96"/>
    </row>
    <row r="22" s="91" customFormat="1" ht="20.25" spans="1:4">
      <c r="A22" s="96"/>
      <c r="B22" s="96"/>
      <c r="C22" s="96"/>
      <c r="D22" s="96"/>
    </row>
    <row r="23" s="91" customFormat="1" ht="20.25" spans="1:4">
      <c r="A23" s="96"/>
      <c r="B23" s="96"/>
      <c r="C23" s="96"/>
      <c r="D23" s="96"/>
    </row>
    <row r="24" s="91" customFormat="1" ht="5.25" customHeight="1" spans="1:4">
      <c r="A24" s="96"/>
      <c r="B24" s="96"/>
      <c r="C24" s="96"/>
      <c r="D24" s="96"/>
    </row>
    <row r="25" s="91" customFormat="1" ht="20.25" hidden="1" spans="1:4">
      <c r="A25" s="96"/>
      <c r="B25" s="96"/>
      <c r="C25" s="96"/>
      <c r="D25" s="96"/>
    </row>
    <row r="26" s="91" customFormat="1" ht="20.25" hidden="1" spans="1:4">
      <c r="A26" s="96"/>
      <c r="B26" s="96"/>
      <c r="C26" s="96"/>
      <c r="D26" s="96"/>
    </row>
    <row r="27" s="91" customFormat="1" ht="7.5" hidden="1" customHeight="1" spans="1:4">
      <c r="A27" s="96"/>
      <c r="B27" s="96"/>
      <c r="C27" s="96"/>
      <c r="D27" s="96"/>
    </row>
    <row r="28" s="91" customFormat="1" ht="20.25" hidden="1" spans="1:4">
      <c r="A28" s="96"/>
      <c r="B28" s="96"/>
      <c r="C28" s="96"/>
      <c r="D28" s="96"/>
    </row>
    <row r="29" s="91" customFormat="1" ht="20.25" hidden="1" spans="1:4">
      <c r="A29" s="96"/>
      <c r="B29" s="96"/>
      <c r="C29" s="96"/>
      <c r="D29" s="96"/>
    </row>
    <row r="30" s="91" customFormat="1" ht="20.25" hidden="1" spans="1:4">
      <c r="A30" s="96"/>
      <c r="B30" s="96"/>
      <c r="C30" s="96"/>
      <c r="D30" s="96"/>
    </row>
    <row r="31" s="91" customFormat="1" ht="20.25" hidden="1" spans="1:4">
      <c r="A31" s="96"/>
      <c r="B31" s="96"/>
      <c r="C31" s="96"/>
      <c r="D31" s="96"/>
    </row>
    <row r="32" s="91" customFormat="1" ht="20.25" hidden="1" spans="1:4">
      <c r="A32" s="96"/>
      <c r="B32" s="96"/>
      <c r="C32" s="96"/>
      <c r="D32" s="96"/>
    </row>
    <row r="33" s="91" customFormat="1" ht="20.25" hidden="1" spans="1:4">
      <c r="A33" s="96"/>
      <c r="B33" s="96"/>
      <c r="C33" s="96"/>
      <c r="D33" s="96"/>
    </row>
    <row r="34" s="91" customFormat="1" ht="25.5" customHeight="1" spans="1:4">
      <c r="A34" s="96"/>
      <c r="B34" s="96"/>
      <c r="C34" s="96"/>
      <c r="D34" s="96"/>
    </row>
    <row r="35" s="91" customFormat="1" ht="42.75" customHeight="1" spans="1:4">
      <c r="A35" s="96"/>
      <c r="B35" s="96"/>
      <c r="C35" s="96"/>
      <c r="D35" s="96"/>
    </row>
  </sheetData>
  <mergeCells count="9">
    <mergeCell ref="A1:D1"/>
    <mergeCell ref="A2:D2"/>
    <mergeCell ref="A3:D3"/>
    <mergeCell ref="A4:D4"/>
    <mergeCell ref="A5:D5"/>
    <mergeCell ref="A6:D6"/>
    <mergeCell ref="A7:D7"/>
    <mergeCell ref="A8:D8"/>
    <mergeCell ref="A9:D9"/>
  </mergeCells>
  <pageMargins left="0.708333333333333" right="0.354166666666667"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topLeftCell="A15" workbookViewId="0">
      <selection activeCell="A1" sqref="A1:E1"/>
    </sheetView>
  </sheetViews>
  <sheetFormatPr defaultColWidth="9" defaultRowHeight="13.5" outlineLevelCol="5"/>
  <cols>
    <col min="1" max="1" width="35.75" style="53" customWidth="1"/>
    <col min="2" max="2" width="9.25" style="68" customWidth="1"/>
    <col min="3" max="3" width="8.75" style="69" customWidth="1"/>
    <col min="4" max="4" width="8.5" style="68" customWidth="1"/>
    <col min="5" max="5" width="9.5" style="68" customWidth="1"/>
    <col min="6" max="6" width="15" style="53" hidden="1" customWidth="1"/>
    <col min="7" max="16384" width="9" style="53"/>
  </cols>
  <sheetData>
    <row r="1" ht="27.95" customHeight="1" spans="1:5">
      <c r="A1" s="56" t="s">
        <v>873</v>
      </c>
      <c r="B1" s="56"/>
      <c r="C1" s="56"/>
      <c r="D1" s="56"/>
      <c r="E1" s="56"/>
    </row>
    <row r="2" ht="28.5" customHeight="1" spans="1:5">
      <c r="A2" s="34" t="s">
        <v>874</v>
      </c>
      <c r="B2" s="34"/>
      <c r="C2" s="34"/>
      <c r="D2" s="34"/>
      <c r="E2" s="34"/>
    </row>
    <row r="3" ht="17.25" customHeight="1" spans="1:5">
      <c r="A3" s="58" t="s">
        <v>44</v>
      </c>
      <c r="B3" s="58"/>
      <c r="C3" s="58"/>
      <c r="D3" s="58"/>
      <c r="E3" s="58"/>
    </row>
    <row r="4" ht="48" customHeight="1" spans="1:6">
      <c r="A4" s="59" t="s">
        <v>875</v>
      </c>
      <c r="B4" s="82" t="s">
        <v>46</v>
      </c>
      <c r="C4" s="82" t="s">
        <v>52</v>
      </c>
      <c r="D4" s="71" t="s">
        <v>876</v>
      </c>
      <c r="E4" s="71" t="s">
        <v>877</v>
      </c>
      <c r="F4" s="61" t="s">
        <v>878</v>
      </c>
    </row>
    <row r="5" ht="16.5" customHeight="1" spans="1:6">
      <c r="A5" s="83" t="s">
        <v>879</v>
      </c>
      <c r="B5" s="84"/>
      <c r="C5" s="84"/>
      <c r="D5" s="74"/>
      <c r="E5" s="74"/>
      <c r="F5" s="85">
        <v>10254433.18822</v>
      </c>
    </row>
    <row r="6" ht="16.5" customHeight="1" spans="1:6">
      <c r="A6" s="86" t="s">
        <v>880</v>
      </c>
      <c r="B6" s="87"/>
      <c r="C6" s="87"/>
      <c r="D6" s="77"/>
      <c r="E6" s="77"/>
      <c r="F6" s="88">
        <v>6745246.347447</v>
      </c>
    </row>
    <row r="7" ht="16.5" customHeight="1" spans="1:6">
      <c r="A7" s="86" t="s">
        <v>881</v>
      </c>
      <c r="B7" s="87"/>
      <c r="C7" s="87"/>
      <c r="D7" s="77"/>
      <c r="E7" s="77"/>
      <c r="F7" s="88">
        <v>330074.017624</v>
      </c>
    </row>
    <row r="8" ht="16.5" customHeight="1" spans="1:6">
      <c r="A8" s="86" t="s">
        <v>882</v>
      </c>
      <c r="B8" s="87"/>
      <c r="C8" s="87"/>
      <c r="D8" s="77"/>
      <c r="E8" s="77"/>
      <c r="F8" s="88">
        <v>2766724.029136</v>
      </c>
    </row>
    <row r="9" ht="16.5" customHeight="1" spans="1:6">
      <c r="A9" s="89" t="s">
        <v>883</v>
      </c>
      <c r="B9" s="84"/>
      <c r="C9" s="84"/>
      <c r="D9" s="74"/>
      <c r="E9" s="74"/>
      <c r="F9" s="85">
        <v>831909.660592</v>
      </c>
    </row>
    <row r="10" ht="16.5" customHeight="1" spans="1:6">
      <c r="A10" s="86" t="s">
        <v>880</v>
      </c>
      <c r="B10" s="87"/>
      <c r="C10" s="87"/>
      <c r="D10" s="77"/>
      <c r="E10" s="77"/>
      <c r="F10" s="88">
        <v>159689.575182</v>
      </c>
    </row>
    <row r="11" ht="16.5" customHeight="1" spans="1:6">
      <c r="A11" s="86" t="s">
        <v>881</v>
      </c>
      <c r="B11" s="87"/>
      <c r="C11" s="87"/>
      <c r="D11" s="77"/>
      <c r="E11" s="77"/>
      <c r="F11" s="88">
        <v>43014.074869</v>
      </c>
    </row>
    <row r="12" ht="16.5" customHeight="1" spans="1:6">
      <c r="A12" s="86" t="s">
        <v>882</v>
      </c>
      <c r="B12" s="87"/>
      <c r="C12" s="87"/>
      <c r="D12" s="77"/>
      <c r="E12" s="77"/>
      <c r="F12" s="88">
        <v>605222</v>
      </c>
    </row>
    <row r="13" ht="16.5" customHeight="1" spans="1:6">
      <c r="A13" s="83" t="s">
        <v>884</v>
      </c>
      <c r="B13" s="84"/>
      <c r="C13" s="84"/>
      <c r="D13" s="74"/>
      <c r="E13" s="74"/>
      <c r="F13" s="85">
        <v>2305956.422794</v>
      </c>
    </row>
    <row r="14" ht="16.5" customHeight="1" spans="1:6">
      <c r="A14" s="86" t="s">
        <v>880</v>
      </c>
      <c r="B14" s="87"/>
      <c r="C14" s="87"/>
      <c r="D14" s="77"/>
      <c r="E14" s="77"/>
      <c r="F14" s="88">
        <v>1362556.194241</v>
      </c>
    </row>
    <row r="15" ht="16.5" customHeight="1" spans="1:6">
      <c r="A15" s="86" t="s">
        <v>881</v>
      </c>
      <c r="B15" s="87"/>
      <c r="C15" s="87"/>
      <c r="D15" s="77"/>
      <c r="E15" s="77"/>
      <c r="F15" s="88">
        <v>4323.261946</v>
      </c>
    </row>
    <row r="16" ht="16.5" customHeight="1" spans="1:6">
      <c r="A16" s="86" t="s">
        <v>882</v>
      </c>
      <c r="B16" s="87"/>
      <c r="C16" s="87"/>
      <c r="D16" s="77"/>
      <c r="E16" s="77"/>
      <c r="F16" s="88">
        <v>927089.81398</v>
      </c>
    </row>
    <row r="17" ht="16.5" customHeight="1" spans="1:6">
      <c r="A17" s="83" t="s">
        <v>885</v>
      </c>
      <c r="B17" s="84"/>
      <c r="C17" s="84"/>
      <c r="D17" s="74"/>
      <c r="E17" s="74"/>
      <c r="F17" s="85">
        <v>3639702.452054</v>
      </c>
    </row>
    <row r="18" ht="16.5" customHeight="1" spans="1:6">
      <c r="A18" s="86" t="s">
        <v>880</v>
      </c>
      <c r="B18" s="87"/>
      <c r="C18" s="87"/>
      <c r="D18" s="77"/>
      <c r="E18" s="77"/>
      <c r="F18" s="88">
        <v>3557518.483187</v>
      </c>
    </row>
    <row r="19" ht="16.5" customHeight="1" spans="1:6">
      <c r="A19" s="86" t="s">
        <v>881</v>
      </c>
      <c r="B19" s="87"/>
      <c r="C19" s="87"/>
      <c r="D19" s="77"/>
      <c r="E19" s="77"/>
      <c r="F19" s="88">
        <v>73780.282414</v>
      </c>
    </row>
    <row r="20" ht="16.5" customHeight="1" spans="1:6">
      <c r="A20" s="86" t="s">
        <v>882</v>
      </c>
      <c r="B20" s="87"/>
      <c r="C20" s="87"/>
      <c r="D20" s="77"/>
      <c r="E20" s="77"/>
      <c r="F20" s="88">
        <v>3917.87965</v>
      </c>
    </row>
    <row r="21" ht="16.5" customHeight="1" spans="1:6">
      <c r="A21" s="83" t="s">
        <v>886</v>
      </c>
      <c r="B21" s="84"/>
      <c r="C21" s="84"/>
      <c r="D21" s="74"/>
      <c r="E21" s="74"/>
      <c r="F21" s="85">
        <v>2017873.336018</v>
      </c>
    </row>
    <row r="22" ht="16.5" customHeight="1" spans="1:6">
      <c r="A22" s="86" t="s">
        <v>880</v>
      </c>
      <c r="B22" s="87"/>
      <c r="C22" s="87"/>
      <c r="D22" s="77"/>
      <c r="E22" s="77"/>
      <c r="F22" s="88">
        <v>671337.925694</v>
      </c>
    </row>
    <row r="23" ht="16.5" customHeight="1" spans="1:6">
      <c r="A23" s="86" t="s">
        <v>881</v>
      </c>
      <c r="B23" s="87"/>
      <c r="C23" s="87"/>
      <c r="D23" s="77"/>
      <c r="E23" s="77"/>
      <c r="F23" s="88">
        <v>14720.631325</v>
      </c>
    </row>
    <row r="24" ht="16.5" customHeight="1" spans="1:6">
      <c r="A24" s="86" t="s">
        <v>882</v>
      </c>
      <c r="B24" s="87"/>
      <c r="C24" s="87"/>
      <c r="D24" s="77"/>
      <c r="E24" s="77"/>
      <c r="F24" s="88">
        <v>1330870.58348</v>
      </c>
    </row>
    <row r="25" ht="16.5" customHeight="1" spans="1:6">
      <c r="A25" s="83" t="s">
        <v>887</v>
      </c>
      <c r="B25" s="84"/>
      <c r="C25" s="84"/>
      <c r="D25" s="74"/>
      <c r="E25" s="74"/>
      <c r="F25" s="85">
        <v>245430.560897</v>
      </c>
    </row>
    <row r="26" ht="16.5" customHeight="1" spans="1:6">
      <c r="A26" s="86" t="s">
        <v>880</v>
      </c>
      <c r="B26" s="87"/>
      <c r="C26" s="87"/>
      <c r="D26" s="77"/>
      <c r="E26" s="77"/>
      <c r="F26" s="88">
        <v>225038.317969</v>
      </c>
    </row>
    <row r="27" ht="16.5" customHeight="1" spans="1:6">
      <c r="A27" s="86" t="s">
        <v>881</v>
      </c>
      <c r="B27" s="87"/>
      <c r="C27" s="87"/>
      <c r="D27" s="77"/>
      <c r="E27" s="77"/>
      <c r="F27" s="88">
        <v>1247.726545</v>
      </c>
    </row>
    <row r="28" ht="16.5" customHeight="1" spans="1:6">
      <c r="A28" s="86" t="s">
        <v>882</v>
      </c>
      <c r="B28" s="87"/>
      <c r="C28" s="87"/>
      <c r="D28" s="77"/>
      <c r="E28" s="77"/>
      <c r="F28" s="88">
        <v>18725.871366</v>
      </c>
    </row>
    <row r="29" ht="16.5" customHeight="1" spans="1:6">
      <c r="A29" s="83" t="s">
        <v>888</v>
      </c>
      <c r="B29" s="84"/>
      <c r="C29" s="84"/>
      <c r="D29" s="74"/>
      <c r="E29" s="74"/>
      <c r="F29" s="85">
        <v>240601.850963</v>
      </c>
    </row>
    <row r="30" ht="16.5" customHeight="1" spans="1:6">
      <c r="A30" s="86" t="s">
        <v>880</v>
      </c>
      <c r="B30" s="87"/>
      <c r="C30" s="87"/>
      <c r="D30" s="77"/>
      <c r="E30" s="77"/>
      <c r="F30" s="88">
        <v>211965.616769</v>
      </c>
    </row>
    <row r="31" ht="16.5" customHeight="1" spans="1:6">
      <c r="A31" s="86" t="s">
        <v>881</v>
      </c>
      <c r="B31" s="87"/>
      <c r="C31" s="87"/>
      <c r="D31" s="77"/>
      <c r="E31" s="77"/>
      <c r="F31" s="88">
        <v>25823.272263</v>
      </c>
    </row>
    <row r="32" ht="16.5" customHeight="1" spans="1:6">
      <c r="A32" s="86" t="s">
        <v>882</v>
      </c>
      <c r="B32" s="87"/>
      <c r="C32" s="87"/>
      <c r="D32" s="77"/>
      <c r="E32" s="77"/>
      <c r="F32" s="88">
        <v>0</v>
      </c>
    </row>
    <row r="33" ht="16.5" customHeight="1" spans="1:6">
      <c r="A33" s="89" t="s">
        <v>889</v>
      </c>
      <c r="B33" s="84"/>
      <c r="C33" s="84"/>
      <c r="D33" s="74"/>
      <c r="E33" s="74"/>
      <c r="F33" s="85">
        <f>F5+F9+F13+F17+F21+F25+F29</f>
        <v>19535907.471538</v>
      </c>
    </row>
    <row r="34" ht="16.5" customHeight="1" spans="1:6">
      <c r="A34" s="86" t="s">
        <v>880</v>
      </c>
      <c r="B34" s="87"/>
      <c r="C34" s="87"/>
      <c r="D34" s="77"/>
      <c r="E34" s="77"/>
      <c r="F34" s="88">
        <f>F6+F10+F14+F18+F22+F26+F30</f>
        <v>12933352.460489</v>
      </c>
    </row>
    <row r="35" ht="16.5" customHeight="1" spans="1:6">
      <c r="A35" s="67" t="s">
        <v>881</v>
      </c>
      <c r="B35" s="87"/>
      <c r="C35" s="87"/>
      <c r="D35" s="77"/>
      <c r="E35" s="77"/>
      <c r="F35" s="88">
        <f>F7+F11+F15+F19+F23+F27+F31</f>
        <v>492983.266986</v>
      </c>
    </row>
    <row r="36" ht="16.5" customHeight="1" spans="1:6">
      <c r="A36" s="67" t="s">
        <v>882</v>
      </c>
      <c r="B36" s="87"/>
      <c r="C36" s="87"/>
      <c r="D36" s="77"/>
      <c r="E36" s="77"/>
      <c r="F36" s="90">
        <f>F8+F12+F16+F20+F24+F28+F32</f>
        <v>5652550.177612</v>
      </c>
    </row>
    <row r="37" spans="1:1">
      <c r="A37" s="53" t="s">
        <v>890</v>
      </c>
    </row>
  </sheetData>
  <mergeCells count="3">
    <mergeCell ref="A1:E1"/>
    <mergeCell ref="A2:E2"/>
    <mergeCell ref="A3:E3"/>
  </mergeCells>
  <printOptions horizontalCentered="1"/>
  <pageMargins left="1.10208333333333" right="1.02361111111111" top="1.45625" bottom="0.984027777777778" header="0" footer="0.236111111111111"/>
  <pageSetup paperSize="9" firstPageNumber="22" fitToHeight="0" orientation="portrait" useFirstPageNumber="1"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A1" sqref="A1:E1"/>
    </sheetView>
  </sheetViews>
  <sheetFormatPr defaultColWidth="9" defaultRowHeight="13.5" outlineLevelCol="5"/>
  <cols>
    <col min="1" max="1" width="37.625" style="53" customWidth="1"/>
    <col min="2" max="2" width="9" style="53" customWidth="1"/>
    <col min="3" max="3" width="9" style="70" customWidth="1"/>
    <col min="4" max="4" width="9.125" style="68" customWidth="1"/>
    <col min="5" max="5" width="9.375" style="53" customWidth="1"/>
    <col min="6" max="6" width="13.375" style="53" hidden="1" customWidth="1"/>
    <col min="7" max="16384" width="9" style="53"/>
  </cols>
  <sheetData>
    <row r="1" ht="28.5" spans="1:5">
      <c r="A1" s="56" t="s">
        <v>891</v>
      </c>
      <c r="B1" s="56"/>
      <c r="C1" s="56"/>
      <c r="D1" s="56"/>
      <c r="E1" s="56"/>
    </row>
    <row r="2" ht="27.75" customHeight="1" spans="1:5">
      <c r="A2" s="34" t="s">
        <v>892</v>
      </c>
      <c r="B2" s="34"/>
      <c r="C2" s="34"/>
      <c r="D2" s="34"/>
      <c r="E2" s="34"/>
    </row>
    <row r="3" ht="29.25" customHeight="1" spans="1:5">
      <c r="A3" s="58" t="s">
        <v>44</v>
      </c>
      <c r="B3" s="58"/>
      <c r="C3" s="58"/>
      <c r="D3" s="58"/>
      <c r="E3" s="58"/>
    </row>
    <row r="4" ht="45" customHeight="1" spans="1:6">
      <c r="A4" s="59" t="s">
        <v>875</v>
      </c>
      <c r="B4" s="59" t="s">
        <v>46</v>
      </c>
      <c r="C4" s="59" t="s">
        <v>52</v>
      </c>
      <c r="D4" s="71" t="s">
        <v>876</v>
      </c>
      <c r="E4" s="60" t="s">
        <v>877</v>
      </c>
      <c r="F4" s="61" t="s">
        <v>878</v>
      </c>
    </row>
    <row r="5" ht="29.25" customHeight="1" spans="1:6">
      <c r="A5" s="72" t="s">
        <v>893</v>
      </c>
      <c r="B5" s="73"/>
      <c r="C5" s="73"/>
      <c r="D5" s="74"/>
      <c r="E5" s="75"/>
      <c r="F5" s="76">
        <v>9648386.600439</v>
      </c>
    </row>
    <row r="6" ht="29.25" customHeight="1" spans="1:6">
      <c r="A6" s="62" t="s">
        <v>894</v>
      </c>
      <c r="B6" s="63"/>
      <c r="C6" s="63"/>
      <c r="D6" s="77"/>
      <c r="E6" s="64"/>
      <c r="F6" s="65">
        <v>9581437.742762</v>
      </c>
    </row>
    <row r="7" ht="29.25" customHeight="1" spans="1:6">
      <c r="A7" s="72" t="s">
        <v>895</v>
      </c>
      <c r="B7" s="73"/>
      <c r="C7" s="73"/>
      <c r="D7" s="74"/>
      <c r="E7" s="75"/>
      <c r="F7" s="76">
        <v>620500.873539</v>
      </c>
    </row>
    <row r="8" ht="29.25" customHeight="1" spans="1:6">
      <c r="A8" s="62" t="s">
        <v>894</v>
      </c>
      <c r="B8" s="63"/>
      <c r="C8" s="63"/>
      <c r="D8" s="77"/>
      <c r="E8" s="64"/>
      <c r="F8" s="65">
        <v>620400.00901</v>
      </c>
    </row>
    <row r="9" ht="29.25" customHeight="1" spans="1:6">
      <c r="A9" s="72" t="s">
        <v>896</v>
      </c>
      <c r="B9" s="73"/>
      <c r="C9" s="73"/>
      <c r="D9" s="74"/>
      <c r="E9" s="75"/>
      <c r="F9" s="76">
        <v>2273442.316682</v>
      </c>
    </row>
    <row r="10" ht="29.25" customHeight="1" spans="1:6">
      <c r="A10" s="62" t="s">
        <v>894</v>
      </c>
      <c r="B10" s="63"/>
      <c r="C10" s="63"/>
      <c r="D10" s="77"/>
      <c r="E10" s="64"/>
      <c r="F10" s="65">
        <v>2272613.965783</v>
      </c>
    </row>
    <row r="11" ht="29.25" customHeight="1" spans="1:6">
      <c r="A11" s="72" t="s">
        <v>897</v>
      </c>
      <c r="B11" s="73"/>
      <c r="C11" s="73"/>
      <c r="D11" s="74"/>
      <c r="E11" s="75"/>
      <c r="F11" s="76">
        <v>3060266.297687</v>
      </c>
    </row>
    <row r="12" ht="29.25" customHeight="1" spans="1:6">
      <c r="A12" s="62" t="s">
        <v>898</v>
      </c>
      <c r="B12" s="63"/>
      <c r="C12" s="63"/>
      <c r="D12" s="77"/>
      <c r="E12" s="64"/>
      <c r="F12" s="65">
        <v>2725081.386937</v>
      </c>
    </row>
    <row r="13" ht="29.25" customHeight="1" spans="1:6">
      <c r="A13" s="72" t="s">
        <v>899</v>
      </c>
      <c r="B13" s="73"/>
      <c r="C13" s="73"/>
      <c r="D13" s="74"/>
      <c r="E13" s="75"/>
      <c r="F13" s="76">
        <v>1868925.43822</v>
      </c>
    </row>
    <row r="14" ht="29.25" customHeight="1" spans="1:6">
      <c r="A14" s="62" t="s">
        <v>898</v>
      </c>
      <c r="B14" s="63"/>
      <c r="C14" s="63"/>
      <c r="D14" s="77"/>
      <c r="E14" s="64"/>
      <c r="F14" s="65">
        <v>1759601.339976</v>
      </c>
    </row>
    <row r="15" ht="29.25" customHeight="1" spans="1:6">
      <c r="A15" s="72" t="s">
        <v>900</v>
      </c>
      <c r="B15" s="73"/>
      <c r="C15" s="73"/>
      <c r="D15" s="74"/>
      <c r="E15" s="75"/>
      <c r="F15" s="76">
        <v>202702.03956</v>
      </c>
    </row>
    <row r="16" ht="29.25" customHeight="1" spans="1:6">
      <c r="A16" s="62" t="s">
        <v>901</v>
      </c>
      <c r="B16" s="63"/>
      <c r="C16" s="63"/>
      <c r="D16" s="77"/>
      <c r="E16" s="64"/>
      <c r="F16" s="65">
        <v>201890.579318</v>
      </c>
    </row>
    <row r="17" ht="29.25" customHeight="1" spans="1:6">
      <c r="A17" s="72" t="s">
        <v>902</v>
      </c>
      <c r="B17" s="73"/>
      <c r="C17" s="73"/>
      <c r="D17" s="74"/>
      <c r="E17" s="75"/>
      <c r="F17" s="76">
        <v>572098.825148</v>
      </c>
    </row>
    <row r="18" ht="29.25" customHeight="1" spans="1:6">
      <c r="A18" s="62" t="s">
        <v>903</v>
      </c>
      <c r="B18" s="63"/>
      <c r="C18" s="63"/>
      <c r="D18" s="77"/>
      <c r="E18" s="64"/>
      <c r="F18" s="65">
        <v>117826.401474</v>
      </c>
    </row>
    <row r="19" ht="29.25" customHeight="1" spans="1:6">
      <c r="A19" s="78" t="s">
        <v>904</v>
      </c>
      <c r="B19" s="73"/>
      <c r="C19" s="73"/>
      <c r="D19" s="74"/>
      <c r="E19" s="75"/>
      <c r="F19" s="79">
        <v>18246322.391275</v>
      </c>
    </row>
    <row r="20" ht="29.25" customHeight="1" spans="1:6">
      <c r="A20" s="80" t="s">
        <v>905</v>
      </c>
      <c r="B20" s="63"/>
      <c r="C20" s="63"/>
      <c r="D20" s="77"/>
      <c r="E20" s="64"/>
      <c r="F20" s="81">
        <v>17733123.848934</v>
      </c>
    </row>
    <row r="21" spans="1:5">
      <c r="A21" s="53" t="s">
        <v>890</v>
      </c>
      <c r="B21" s="68"/>
      <c r="C21" s="69"/>
      <c r="E21" s="68"/>
    </row>
  </sheetData>
  <mergeCells count="3">
    <mergeCell ref="A1:E1"/>
    <mergeCell ref="A2:E2"/>
    <mergeCell ref="A3:E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B13" sqref="B13"/>
    </sheetView>
  </sheetViews>
  <sheetFormatPr defaultColWidth="9" defaultRowHeight="13.5" outlineLevelCol="1"/>
  <cols>
    <col min="1" max="1" width="5.25" style="306" customWidth="1"/>
    <col min="2" max="2" width="78.5" style="91" customWidth="1"/>
    <col min="3" max="16384" width="9" style="91"/>
  </cols>
  <sheetData>
    <row r="1" s="91" customFormat="1" ht="45" customHeight="1" spans="1:2">
      <c r="A1" s="306"/>
      <c r="B1" s="307" t="s">
        <v>1</v>
      </c>
    </row>
    <row r="2" s="91" customFormat="1" ht="33" customHeight="1" spans="1:2">
      <c r="A2" s="308" t="s">
        <v>2</v>
      </c>
      <c r="B2" s="309" t="s">
        <v>3</v>
      </c>
    </row>
    <row r="3" s="91" customFormat="1" ht="33" customHeight="1" spans="1:2">
      <c r="A3" s="310"/>
      <c r="B3" s="309" t="s">
        <v>4</v>
      </c>
    </row>
    <row r="4" s="91" customFormat="1" ht="33" customHeight="1" spans="1:2">
      <c r="A4" s="308" t="s">
        <v>5</v>
      </c>
      <c r="B4" s="309" t="s">
        <v>6</v>
      </c>
    </row>
    <row r="5" s="91" customFormat="1" ht="33" customHeight="1" spans="1:2">
      <c r="A5" s="308" t="s">
        <v>7</v>
      </c>
      <c r="B5" s="309" t="s">
        <v>8</v>
      </c>
    </row>
    <row r="6" s="91" customFormat="1" ht="33" customHeight="1" spans="1:2">
      <c r="A6" s="308" t="s">
        <v>9</v>
      </c>
      <c r="B6" s="309" t="s">
        <v>10</v>
      </c>
    </row>
    <row r="7" s="91" customFormat="1" ht="33" customHeight="1" spans="1:2">
      <c r="A7" s="308" t="s">
        <v>11</v>
      </c>
      <c r="B7" s="309" t="s">
        <v>12</v>
      </c>
    </row>
    <row r="8" s="91" customFormat="1" ht="33" customHeight="1" spans="1:2">
      <c r="A8" s="308" t="s">
        <v>13</v>
      </c>
      <c r="B8" s="309" t="s">
        <v>14</v>
      </c>
    </row>
    <row r="9" s="91" customFormat="1" ht="33" customHeight="1" spans="1:2">
      <c r="A9" s="308" t="s">
        <v>15</v>
      </c>
      <c r="B9" s="309" t="s">
        <v>16</v>
      </c>
    </row>
    <row r="10" s="91" customFormat="1" ht="33" customHeight="1" spans="1:2">
      <c r="A10" s="308"/>
      <c r="B10" s="309" t="s">
        <v>17</v>
      </c>
    </row>
    <row r="11" s="91" customFormat="1" ht="33" customHeight="1" spans="1:2">
      <c r="A11" s="308" t="s">
        <v>18</v>
      </c>
      <c r="B11" s="309" t="s">
        <v>19</v>
      </c>
    </row>
    <row r="12" s="91" customFormat="1" ht="33" customHeight="1" spans="1:2">
      <c r="A12" s="308" t="s">
        <v>20</v>
      </c>
      <c r="B12" s="309" t="s">
        <v>21</v>
      </c>
    </row>
    <row r="13" s="91" customFormat="1" ht="33" customHeight="1" spans="1:2">
      <c r="A13" s="308" t="s">
        <v>22</v>
      </c>
      <c r="B13" s="309" t="s">
        <v>23</v>
      </c>
    </row>
    <row r="14" s="91" customFormat="1" ht="33" customHeight="1" spans="1:2">
      <c r="A14" s="308" t="s">
        <v>24</v>
      </c>
      <c r="B14" s="309" t="s">
        <v>25</v>
      </c>
    </row>
    <row r="15" s="91" customFormat="1" ht="33" customHeight="1" spans="1:2">
      <c r="A15" s="308" t="s">
        <v>26</v>
      </c>
      <c r="B15" s="309" t="s">
        <v>27</v>
      </c>
    </row>
    <row r="16" s="91" customFormat="1" ht="33" customHeight="1" spans="1:2">
      <c r="A16" s="308"/>
      <c r="B16" s="309" t="s">
        <v>28</v>
      </c>
    </row>
    <row r="17" s="91" customFormat="1" ht="33" customHeight="1" spans="1:2">
      <c r="A17" s="308" t="s">
        <v>29</v>
      </c>
      <c r="B17" s="309" t="s">
        <v>30</v>
      </c>
    </row>
    <row r="18" s="91" customFormat="1" ht="33" customHeight="1" spans="1:2">
      <c r="A18" s="308" t="s">
        <v>31</v>
      </c>
      <c r="B18" s="309" t="s">
        <v>32</v>
      </c>
    </row>
    <row r="19" s="91" customFormat="1" ht="33" customHeight="1" spans="1:2">
      <c r="A19" s="308" t="s">
        <v>33</v>
      </c>
      <c r="B19" s="309" t="s">
        <v>34</v>
      </c>
    </row>
    <row r="20" s="91" customFormat="1" ht="33" customHeight="1" spans="1:2">
      <c r="A20" s="308" t="s">
        <v>35</v>
      </c>
      <c r="B20" s="309" t="s">
        <v>36</v>
      </c>
    </row>
    <row r="21" s="91" customFormat="1" ht="33" customHeight="1" spans="1:2">
      <c r="A21" s="308" t="s">
        <v>37</v>
      </c>
      <c r="B21" s="309" t="s">
        <v>38</v>
      </c>
    </row>
    <row r="22" s="91" customFormat="1" ht="33" customHeight="1" spans="1:2">
      <c r="A22" s="308" t="s">
        <v>39</v>
      </c>
      <c r="B22" s="309" t="s">
        <v>40</v>
      </c>
    </row>
    <row r="23" s="91" customFormat="1" ht="33" customHeight="1" spans="1:2">
      <c r="A23" s="308" t="s">
        <v>41</v>
      </c>
      <c r="B23" s="309" t="s">
        <v>42</v>
      </c>
    </row>
  </sheetData>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A1" sqref="A1:E1"/>
    </sheetView>
  </sheetViews>
  <sheetFormatPr defaultColWidth="9" defaultRowHeight="13.5" outlineLevelCol="5"/>
  <cols>
    <col min="1" max="1" width="45.75" style="54" customWidth="1"/>
    <col min="2" max="2" width="7.625" style="54" customWidth="1"/>
    <col min="3" max="3" width="8.5" style="55" customWidth="1"/>
    <col min="4" max="5" width="8.875" style="54" customWidth="1"/>
    <col min="6" max="6" width="13.375" style="54" hidden="1" customWidth="1"/>
    <col min="7" max="16384" width="9" style="54"/>
  </cols>
  <sheetData>
    <row r="1" ht="28.5" spans="1:5">
      <c r="A1" s="56" t="s">
        <v>906</v>
      </c>
      <c r="B1" s="56"/>
      <c r="C1" s="56"/>
      <c r="D1" s="56"/>
      <c r="E1" s="56"/>
    </row>
    <row r="2" ht="28.5" customHeight="1" spans="1:6">
      <c r="A2" s="34" t="s">
        <v>907</v>
      </c>
      <c r="B2" s="34"/>
      <c r="C2" s="34"/>
      <c r="D2" s="34"/>
      <c r="E2" s="34"/>
      <c r="F2" s="57"/>
    </row>
    <row r="3" ht="23.25" customHeight="1" spans="1:6">
      <c r="A3" s="58" t="s">
        <v>44</v>
      </c>
      <c r="B3" s="58"/>
      <c r="C3" s="58"/>
      <c r="D3" s="58"/>
      <c r="E3" s="58"/>
      <c r="F3" s="57"/>
    </row>
    <row r="4" s="53" customFormat="1" ht="48.95" customHeight="1" spans="1:6">
      <c r="A4" s="59" t="s">
        <v>875</v>
      </c>
      <c r="B4" s="59" t="s">
        <v>46</v>
      </c>
      <c r="C4" s="59" t="s">
        <v>52</v>
      </c>
      <c r="D4" s="60" t="s">
        <v>876</v>
      </c>
      <c r="E4" s="60" t="s">
        <v>877</v>
      </c>
      <c r="F4" s="61" t="s">
        <v>878</v>
      </c>
    </row>
    <row r="5" s="53" customFormat="1" ht="27.75" customHeight="1" spans="1:6">
      <c r="A5" s="62" t="s">
        <v>908</v>
      </c>
      <c r="B5" s="63"/>
      <c r="C5" s="63"/>
      <c r="D5" s="64"/>
      <c r="E5" s="64"/>
      <c r="F5" s="65">
        <v>606046.587781003</v>
      </c>
    </row>
    <row r="6" s="53" customFormat="1" ht="27.75" customHeight="1" spans="1:6">
      <c r="A6" s="62" t="s">
        <v>909</v>
      </c>
      <c r="B6" s="63"/>
      <c r="C6" s="63"/>
      <c r="D6" s="64"/>
      <c r="E6" s="64"/>
      <c r="F6" s="65">
        <v>10727674.415716</v>
      </c>
    </row>
    <row r="7" s="53" customFormat="1" ht="27.75" customHeight="1" spans="1:6">
      <c r="A7" s="62" t="s">
        <v>910</v>
      </c>
      <c r="B7" s="63"/>
      <c r="C7" s="63"/>
      <c r="D7" s="64"/>
      <c r="E7" s="64"/>
      <c r="F7" s="65">
        <v>211408.787053</v>
      </c>
    </row>
    <row r="8" s="53" customFormat="1" ht="27.75" customHeight="1" spans="1:6">
      <c r="A8" s="62" t="s">
        <v>911</v>
      </c>
      <c r="B8" s="63"/>
      <c r="C8" s="63"/>
      <c r="D8" s="64"/>
      <c r="E8" s="64"/>
      <c r="F8" s="65">
        <v>1538543.555467</v>
      </c>
    </row>
    <row r="9" s="53" customFormat="1" ht="27.75" customHeight="1" spans="1:6">
      <c r="A9" s="66" t="s">
        <v>912</v>
      </c>
      <c r="B9" s="63"/>
      <c r="C9" s="63"/>
      <c r="D9" s="64"/>
      <c r="E9" s="64"/>
      <c r="F9" s="65">
        <v>32514.11</v>
      </c>
    </row>
    <row r="10" s="53" customFormat="1" ht="27.75" customHeight="1" spans="1:6">
      <c r="A10" s="62" t="s">
        <v>913</v>
      </c>
      <c r="B10" s="63"/>
      <c r="C10" s="63"/>
      <c r="D10" s="64"/>
      <c r="E10" s="64"/>
      <c r="F10" s="65">
        <v>88813.09</v>
      </c>
    </row>
    <row r="11" s="53" customFormat="1" ht="27.75" customHeight="1" spans="1:6">
      <c r="A11" s="62" t="s">
        <v>914</v>
      </c>
      <c r="B11" s="63"/>
      <c r="C11" s="63"/>
      <c r="D11" s="64"/>
      <c r="E11" s="64"/>
      <c r="F11" s="65">
        <v>579436.154366999</v>
      </c>
    </row>
    <row r="12" s="53" customFormat="1" ht="27.75" customHeight="1" spans="1:6">
      <c r="A12" s="62" t="s">
        <v>915</v>
      </c>
      <c r="B12" s="63"/>
      <c r="C12" s="63"/>
      <c r="D12" s="64"/>
      <c r="E12" s="64"/>
      <c r="F12" s="65">
        <v>3299506.465171</v>
      </c>
    </row>
    <row r="13" s="53" customFormat="1" ht="27.75" customHeight="1" spans="1:6">
      <c r="A13" s="62" t="s">
        <v>916</v>
      </c>
      <c r="B13" s="63"/>
      <c r="C13" s="63"/>
      <c r="D13" s="64"/>
      <c r="E13" s="64"/>
      <c r="F13" s="65">
        <v>148947.9</v>
      </c>
    </row>
    <row r="14" s="53" customFormat="1" ht="27.75" customHeight="1" spans="1:6">
      <c r="A14" s="62" t="s">
        <v>917</v>
      </c>
      <c r="B14" s="63"/>
      <c r="C14" s="63"/>
      <c r="D14" s="64"/>
      <c r="E14" s="64"/>
      <c r="F14" s="65">
        <v>1639081.17</v>
      </c>
    </row>
    <row r="15" s="53" customFormat="1" ht="27.75" customHeight="1" spans="1:6">
      <c r="A15" s="62" t="s">
        <v>918</v>
      </c>
      <c r="B15" s="63"/>
      <c r="C15" s="63"/>
      <c r="D15" s="64"/>
      <c r="E15" s="64"/>
      <c r="F15" s="65">
        <v>42728.52</v>
      </c>
    </row>
    <row r="16" s="53" customFormat="1" ht="27.75" customHeight="1" spans="1:6">
      <c r="A16" s="62" t="s">
        <v>919</v>
      </c>
      <c r="B16" s="63"/>
      <c r="C16" s="63"/>
      <c r="D16" s="64"/>
      <c r="E16" s="64"/>
      <c r="F16" s="65">
        <v>124716.12</v>
      </c>
    </row>
    <row r="17" s="53" customFormat="1" ht="27.75" customHeight="1" spans="1:6">
      <c r="A17" s="62" t="s">
        <v>920</v>
      </c>
      <c r="B17" s="63"/>
      <c r="C17" s="63"/>
      <c r="D17" s="64"/>
      <c r="E17" s="64"/>
      <c r="F17" s="65">
        <v>-331496.98</v>
      </c>
    </row>
    <row r="18" s="53" customFormat="1" ht="27.75" customHeight="1" spans="1:6">
      <c r="A18" s="62" t="s">
        <v>921</v>
      </c>
      <c r="B18" s="63"/>
      <c r="C18" s="63"/>
      <c r="D18" s="64"/>
      <c r="E18" s="64"/>
      <c r="F18" s="65">
        <v>615786.13</v>
      </c>
    </row>
    <row r="19" s="53" customFormat="1" ht="27.75" customHeight="1" spans="1:6">
      <c r="A19" s="67" t="s">
        <v>922</v>
      </c>
      <c r="B19" s="63"/>
      <c r="C19" s="63"/>
      <c r="D19" s="64"/>
      <c r="E19" s="64"/>
      <c r="F19" s="65">
        <v>1289585.079201</v>
      </c>
    </row>
    <row r="20" s="53" customFormat="1" ht="27.75" customHeight="1" spans="1:6">
      <c r="A20" s="67" t="s">
        <v>923</v>
      </c>
      <c r="B20" s="63"/>
      <c r="C20" s="63"/>
      <c r="D20" s="64"/>
      <c r="E20" s="64"/>
      <c r="F20" s="65">
        <v>18034120.946354</v>
      </c>
    </row>
    <row r="21" s="53" customFormat="1" spans="1:5">
      <c r="A21" s="53" t="s">
        <v>890</v>
      </c>
      <c r="B21" s="68"/>
      <c r="C21" s="69"/>
      <c r="D21" s="68"/>
      <c r="E21" s="68"/>
    </row>
  </sheetData>
  <mergeCells count="3">
    <mergeCell ref="A1:E1"/>
    <mergeCell ref="A2:E2"/>
    <mergeCell ref="A3:E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showZeros="0" workbookViewId="0">
      <selection activeCell="A1" sqref="A1:G1"/>
    </sheetView>
  </sheetViews>
  <sheetFormatPr defaultColWidth="10" defaultRowHeight="13.5" outlineLevelCol="6"/>
  <cols>
    <col min="1" max="1" width="16.375" style="29" customWidth="1"/>
    <col min="2" max="7" width="15.75" style="29" customWidth="1"/>
    <col min="8" max="16384" width="10" style="29"/>
  </cols>
  <sheetData>
    <row r="1" ht="26.1" customHeight="1" spans="1:7">
      <c r="A1" s="33" t="s">
        <v>924</v>
      </c>
      <c r="B1" s="33"/>
      <c r="C1" s="33"/>
      <c r="D1" s="33"/>
      <c r="E1" s="33"/>
      <c r="F1" s="33"/>
      <c r="G1" s="33"/>
    </row>
    <row r="2" ht="30" customHeight="1" spans="1:7">
      <c r="A2" s="34" t="s">
        <v>36</v>
      </c>
      <c r="B2" s="34"/>
      <c r="C2" s="34"/>
      <c r="D2" s="34"/>
      <c r="E2" s="34"/>
      <c r="F2" s="34"/>
      <c r="G2" s="34"/>
    </row>
    <row r="3" ht="24.95" customHeight="1" spans="1:7">
      <c r="A3" s="49"/>
      <c r="B3" s="49"/>
      <c r="C3"/>
      <c r="D3"/>
      <c r="E3"/>
      <c r="F3"/>
      <c r="G3" s="20" t="s">
        <v>44</v>
      </c>
    </row>
    <row r="4" ht="48" customHeight="1" spans="1:7">
      <c r="A4" s="50" t="s">
        <v>925</v>
      </c>
      <c r="B4" s="50" t="s">
        <v>926</v>
      </c>
      <c r="C4" s="50"/>
      <c r="D4" s="50"/>
      <c r="E4" s="50" t="s">
        <v>927</v>
      </c>
      <c r="F4" s="50"/>
      <c r="G4" s="50"/>
    </row>
    <row r="5" ht="48" customHeight="1" spans="1:7">
      <c r="A5" s="50"/>
      <c r="B5" s="50" t="s">
        <v>928</v>
      </c>
      <c r="C5" s="50" t="s">
        <v>929</v>
      </c>
      <c r="D5" s="50" t="s">
        <v>930</v>
      </c>
      <c r="E5" s="50" t="s">
        <v>928</v>
      </c>
      <c r="F5" s="50" t="s">
        <v>929</v>
      </c>
      <c r="G5" s="50" t="s">
        <v>930</v>
      </c>
    </row>
    <row r="6" ht="48" customHeight="1" spans="1:7">
      <c r="A6" s="51" t="s">
        <v>931</v>
      </c>
      <c r="B6" s="52">
        <f>C6+D6</f>
        <v>2467300</v>
      </c>
      <c r="C6" s="28">
        <v>913200</v>
      </c>
      <c r="D6" s="28">
        <v>1554100</v>
      </c>
      <c r="E6" s="28">
        <f>F6+G6</f>
        <v>2467254</v>
      </c>
      <c r="F6" s="28">
        <v>913154</v>
      </c>
      <c r="G6" s="28">
        <v>1554100</v>
      </c>
    </row>
    <row r="7" ht="48" customHeight="1" spans="1:7">
      <c r="A7" s="51" t="s">
        <v>932</v>
      </c>
      <c r="B7" s="52">
        <f>C7+D7</f>
        <v>2467300</v>
      </c>
      <c r="C7" s="28">
        <v>913200</v>
      </c>
      <c r="D7" s="28">
        <v>1554100</v>
      </c>
      <c r="E7" s="28">
        <f>F7+G7</f>
        <v>2467254</v>
      </c>
      <c r="F7" s="28">
        <v>913154</v>
      </c>
      <c r="G7" s="28">
        <v>1554100</v>
      </c>
    </row>
    <row r="12" ht="28.5" customHeight="1"/>
  </sheetData>
  <mergeCells count="5">
    <mergeCell ref="A1:G1"/>
    <mergeCell ref="A2:G2"/>
    <mergeCell ref="B4:D4"/>
    <mergeCell ref="E4:G4"/>
    <mergeCell ref="A4:A5"/>
  </mergeCells>
  <printOptions horizontalCentered="1"/>
  <pageMargins left="1.10208333333333" right="1.02361111111111" top="1.45625" bottom="1.37777777777778" header="0" footer="0.236111111111111"/>
  <pageSetup paperSize="9" scale="72" firstPageNumber="22" fitToHeight="0" orientation="portrait" useFirstPageNumber="1"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0"/>
  <sheetViews>
    <sheetView showZeros="0" workbookViewId="0">
      <selection activeCell="A1" sqref="A1:H1"/>
    </sheetView>
  </sheetViews>
  <sheetFormatPr defaultColWidth="10" defaultRowHeight="13.5"/>
  <cols>
    <col min="1" max="1" width="6.25" style="30" customWidth="1"/>
    <col min="2" max="2" width="31.5" style="31" customWidth="1"/>
    <col min="3" max="3" width="11.75" style="30" customWidth="1"/>
    <col min="4" max="4" width="20.75" style="32" customWidth="1"/>
    <col min="5" max="5" width="23.625" style="32" customWidth="1"/>
    <col min="6" max="6" width="22.125" style="15" customWidth="1"/>
    <col min="7" max="7" width="8.5" style="15" customWidth="1"/>
    <col min="8" max="8" width="13" style="15" customWidth="1"/>
    <col min="9" max="10" width="10" style="29"/>
    <col min="11" max="17" width="10" style="15"/>
    <col min="18" max="16384" width="10" style="29"/>
  </cols>
  <sheetData>
    <row r="1" s="29" customFormat="1" ht="26.1" customHeight="1" spans="1:17">
      <c r="A1" s="33" t="s">
        <v>933</v>
      </c>
      <c r="B1" s="33"/>
      <c r="C1" s="33"/>
      <c r="D1" s="33"/>
      <c r="E1" s="33"/>
      <c r="F1" s="33"/>
      <c r="G1" s="33"/>
      <c r="H1" s="33"/>
      <c r="K1" s="15"/>
      <c r="L1" s="15"/>
      <c r="M1" s="15"/>
      <c r="N1" s="15"/>
      <c r="O1" s="15"/>
      <c r="P1" s="15"/>
      <c r="Q1" s="15"/>
    </row>
    <row r="2" s="29" customFormat="1" ht="30" customHeight="1" spans="1:17">
      <c r="A2" s="34" t="s">
        <v>38</v>
      </c>
      <c r="B2" s="34"/>
      <c r="C2" s="34"/>
      <c r="D2" s="34"/>
      <c r="E2" s="34"/>
      <c r="F2" s="34"/>
      <c r="G2" s="34"/>
      <c r="H2" s="34"/>
      <c r="K2" s="15"/>
      <c r="L2" s="15"/>
      <c r="M2" s="15"/>
      <c r="N2" s="15"/>
      <c r="O2" s="15"/>
      <c r="P2" s="15"/>
      <c r="Q2" s="15"/>
    </row>
    <row r="3" s="29" customFormat="1" ht="24.95" customHeight="1" spans="1:8">
      <c r="A3"/>
      <c r="B3" s="19"/>
      <c r="C3" s="35"/>
      <c r="D3" s="35"/>
      <c r="E3" s="35"/>
      <c r="F3" s="36"/>
      <c r="G3" s="36"/>
      <c r="H3" s="37" t="s">
        <v>44</v>
      </c>
    </row>
    <row r="4" s="29" customFormat="1" ht="36" customHeight="1" spans="1:8">
      <c r="A4" s="21" t="s">
        <v>934</v>
      </c>
      <c r="B4" s="21" t="s">
        <v>935</v>
      </c>
      <c r="C4" s="21" t="s">
        <v>936</v>
      </c>
      <c r="D4" s="21" t="s">
        <v>937</v>
      </c>
      <c r="E4" s="21" t="s">
        <v>938</v>
      </c>
      <c r="F4" s="21" t="s">
        <v>939</v>
      </c>
      <c r="G4" s="21" t="s">
        <v>940</v>
      </c>
      <c r="H4" s="21" t="s">
        <v>941</v>
      </c>
    </row>
    <row r="5" s="29" customFormat="1" ht="30.95" customHeight="1" spans="1:8">
      <c r="A5" s="38" t="s">
        <v>942</v>
      </c>
      <c r="B5" s="39"/>
      <c r="C5" s="39"/>
      <c r="D5" s="39"/>
      <c r="E5" s="39"/>
      <c r="F5" s="40"/>
      <c r="G5" s="41">
        <f>SUM(G6:G60)</f>
        <v>237500</v>
      </c>
      <c r="H5" s="42"/>
    </row>
    <row r="6" s="15" customFormat="1" ht="35.1" customHeight="1" spans="1:8">
      <c r="A6" s="43">
        <v>1</v>
      </c>
      <c r="B6" s="44" t="s">
        <v>943</v>
      </c>
      <c r="C6" s="43" t="s">
        <v>944</v>
      </c>
      <c r="D6" s="43" t="s">
        <v>945</v>
      </c>
      <c r="E6" s="45" t="s">
        <v>946</v>
      </c>
      <c r="F6" s="42" t="s">
        <v>947</v>
      </c>
      <c r="G6" s="46">
        <v>1450</v>
      </c>
      <c r="H6" s="47" t="s">
        <v>948</v>
      </c>
    </row>
    <row r="7" s="15" customFormat="1" ht="35.1" customHeight="1" spans="1:8">
      <c r="A7" s="43">
        <v>2</v>
      </c>
      <c r="B7" s="44" t="s">
        <v>949</v>
      </c>
      <c r="C7" s="43" t="s">
        <v>944</v>
      </c>
      <c r="D7" s="43" t="s">
        <v>945</v>
      </c>
      <c r="E7" s="42" t="s">
        <v>950</v>
      </c>
      <c r="F7" s="42" t="s">
        <v>947</v>
      </c>
      <c r="G7" s="46">
        <v>1000</v>
      </c>
      <c r="H7" s="47" t="s">
        <v>948</v>
      </c>
    </row>
    <row r="8" s="15" customFormat="1" ht="35.1" customHeight="1" spans="1:8">
      <c r="A8" s="43">
        <v>3</v>
      </c>
      <c r="B8" s="44" t="s">
        <v>951</v>
      </c>
      <c r="C8" s="42" t="s">
        <v>952</v>
      </c>
      <c r="D8" s="45" t="s">
        <v>953</v>
      </c>
      <c r="E8" s="48" t="s">
        <v>954</v>
      </c>
      <c r="F8" s="42" t="s">
        <v>947</v>
      </c>
      <c r="G8" s="46">
        <v>3766</v>
      </c>
      <c r="H8" s="47" t="s">
        <v>948</v>
      </c>
    </row>
    <row r="9" s="15" customFormat="1" ht="35.1" customHeight="1" spans="1:8">
      <c r="A9" s="43">
        <v>4</v>
      </c>
      <c r="B9" s="44" t="s">
        <v>955</v>
      </c>
      <c r="C9" s="43" t="s">
        <v>952</v>
      </c>
      <c r="D9" s="43" t="s">
        <v>953</v>
      </c>
      <c r="E9" s="48" t="s">
        <v>954</v>
      </c>
      <c r="F9" s="42" t="s">
        <v>947</v>
      </c>
      <c r="G9" s="46">
        <v>4200</v>
      </c>
      <c r="H9" s="47" t="s">
        <v>948</v>
      </c>
    </row>
    <row r="10" s="15" customFormat="1" ht="35.1" customHeight="1" spans="1:8">
      <c r="A10" s="43">
        <v>5</v>
      </c>
      <c r="B10" s="44" t="s">
        <v>956</v>
      </c>
      <c r="C10" s="43" t="s">
        <v>957</v>
      </c>
      <c r="D10" s="43" t="s">
        <v>958</v>
      </c>
      <c r="E10" s="45" t="s">
        <v>959</v>
      </c>
      <c r="F10" s="42" t="s">
        <v>947</v>
      </c>
      <c r="G10" s="46">
        <v>34</v>
      </c>
      <c r="H10" s="47" t="s">
        <v>948</v>
      </c>
    </row>
    <row r="11" s="15" customFormat="1" ht="35.1" customHeight="1" spans="1:8">
      <c r="A11" s="43">
        <v>6</v>
      </c>
      <c r="B11" s="44" t="s">
        <v>960</v>
      </c>
      <c r="C11" s="45" t="s">
        <v>957</v>
      </c>
      <c r="D11" s="45" t="s">
        <v>958</v>
      </c>
      <c r="E11" s="48" t="s">
        <v>959</v>
      </c>
      <c r="F11" s="42" t="s">
        <v>947</v>
      </c>
      <c r="G11" s="46">
        <v>2480</v>
      </c>
      <c r="H11" s="47" t="s">
        <v>948</v>
      </c>
    </row>
    <row r="12" s="15" customFormat="1" ht="35.1" customHeight="1" spans="1:8">
      <c r="A12" s="43">
        <v>7</v>
      </c>
      <c r="B12" s="44" t="s">
        <v>961</v>
      </c>
      <c r="C12" s="43" t="s">
        <v>957</v>
      </c>
      <c r="D12" s="43" t="s">
        <v>958</v>
      </c>
      <c r="E12" s="48" t="s">
        <v>962</v>
      </c>
      <c r="F12" s="42" t="s">
        <v>947</v>
      </c>
      <c r="G12" s="46">
        <v>100</v>
      </c>
      <c r="H12" s="47" t="s">
        <v>948</v>
      </c>
    </row>
    <row r="13" s="15" customFormat="1" ht="35.1" customHeight="1" spans="1:8">
      <c r="A13" s="43">
        <v>8</v>
      </c>
      <c r="B13" s="44" t="s">
        <v>963</v>
      </c>
      <c r="C13" s="43" t="s">
        <v>957</v>
      </c>
      <c r="D13" s="43" t="s">
        <v>958</v>
      </c>
      <c r="E13" s="48" t="s">
        <v>964</v>
      </c>
      <c r="F13" s="42" t="s">
        <v>947</v>
      </c>
      <c r="G13" s="46">
        <v>76</v>
      </c>
      <c r="H13" s="47" t="s">
        <v>948</v>
      </c>
    </row>
    <row r="14" s="15" customFormat="1" ht="35.1" customHeight="1" spans="1:8">
      <c r="A14" s="43">
        <v>9</v>
      </c>
      <c r="B14" s="44" t="s">
        <v>965</v>
      </c>
      <c r="C14" s="43" t="s">
        <v>957</v>
      </c>
      <c r="D14" s="43" t="s">
        <v>958</v>
      </c>
      <c r="E14" s="48" t="s">
        <v>966</v>
      </c>
      <c r="F14" s="42" t="s">
        <v>947</v>
      </c>
      <c r="G14" s="46">
        <v>4</v>
      </c>
      <c r="H14" s="47" t="s">
        <v>948</v>
      </c>
    </row>
    <row r="15" s="15" customFormat="1" ht="35.1" customHeight="1" spans="1:8">
      <c r="A15" s="43">
        <v>10</v>
      </c>
      <c r="B15" s="44" t="s">
        <v>967</v>
      </c>
      <c r="C15" s="43" t="s">
        <v>957</v>
      </c>
      <c r="D15" s="43" t="s">
        <v>958</v>
      </c>
      <c r="E15" s="48" t="s">
        <v>968</v>
      </c>
      <c r="F15" s="42" t="s">
        <v>947</v>
      </c>
      <c r="G15" s="46">
        <v>590</v>
      </c>
      <c r="H15" s="47" t="s">
        <v>948</v>
      </c>
    </row>
    <row r="16" s="15" customFormat="1" ht="35.1" customHeight="1" spans="1:8">
      <c r="A16" s="43">
        <v>11</v>
      </c>
      <c r="B16" s="44" t="s">
        <v>969</v>
      </c>
      <c r="C16" s="45" t="s">
        <v>970</v>
      </c>
      <c r="D16" s="45" t="s">
        <v>971</v>
      </c>
      <c r="E16" s="48" t="s">
        <v>971</v>
      </c>
      <c r="F16" s="42" t="s">
        <v>947</v>
      </c>
      <c r="G16" s="46">
        <v>300</v>
      </c>
      <c r="H16" s="47" t="s">
        <v>948</v>
      </c>
    </row>
    <row r="17" s="15" customFormat="1" ht="35.1" customHeight="1" spans="1:8">
      <c r="A17" s="43">
        <v>12</v>
      </c>
      <c r="B17" s="44" t="s">
        <v>972</v>
      </c>
      <c r="C17" s="43" t="s">
        <v>952</v>
      </c>
      <c r="D17" s="43" t="s">
        <v>698</v>
      </c>
      <c r="E17" s="48" t="s">
        <v>973</v>
      </c>
      <c r="F17" s="42" t="s">
        <v>947</v>
      </c>
      <c r="G17" s="46">
        <v>1000</v>
      </c>
      <c r="H17" s="47" t="s">
        <v>948</v>
      </c>
    </row>
    <row r="18" s="15" customFormat="1" ht="35.1" customHeight="1" spans="1:8">
      <c r="A18" s="43">
        <v>13</v>
      </c>
      <c r="B18" s="44" t="s">
        <v>974</v>
      </c>
      <c r="C18" s="43" t="s">
        <v>975</v>
      </c>
      <c r="D18" s="43" t="s">
        <v>976</v>
      </c>
      <c r="E18" s="48" t="s">
        <v>976</v>
      </c>
      <c r="F18" s="42" t="s">
        <v>947</v>
      </c>
      <c r="G18" s="46">
        <v>600</v>
      </c>
      <c r="H18" s="47" t="s">
        <v>948</v>
      </c>
    </row>
    <row r="19" s="15" customFormat="1" ht="35.1" customHeight="1" spans="1:8">
      <c r="A19" s="43">
        <v>14</v>
      </c>
      <c r="B19" s="44" t="s">
        <v>955</v>
      </c>
      <c r="C19" s="43" t="s">
        <v>952</v>
      </c>
      <c r="D19" s="43" t="s">
        <v>953</v>
      </c>
      <c r="E19" s="48" t="s">
        <v>954</v>
      </c>
      <c r="F19" s="42" t="s">
        <v>947</v>
      </c>
      <c r="G19" s="46">
        <v>5000</v>
      </c>
      <c r="H19" s="47" t="s">
        <v>977</v>
      </c>
    </row>
    <row r="20" s="15" customFormat="1" ht="35.1" customHeight="1" spans="1:8">
      <c r="A20" s="43">
        <v>15</v>
      </c>
      <c r="B20" s="44" t="s">
        <v>978</v>
      </c>
      <c r="C20" s="43" t="s">
        <v>979</v>
      </c>
      <c r="D20" s="43" t="s">
        <v>980</v>
      </c>
      <c r="E20" s="48" t="s">
        <v>981</v>
      </c>
      <c r="F20" s="42" t="s">
        <v>947</v>
      </c>
      <c r="G20" s="46">
        <v>230</v>
      </c>
      <c r="H20" s="47" t="s">
        <v>977</v>
      </c>
    </row>
    <row r="21" s="15" customFormat="1" ht="35.1" customHeight="1" spans="1:8">
      <c r="A21" s="43">
        <v>16</v>
      </c>
      <c r="B21" s="44" t="s">
        <v>982</v>
      </c>
      <c r="C21" s="43" t="s">
        <v>979</v>
      </c>
      <c r="D21" s="43" t="s">
        <v>983</v>
      </c>
      <c r="E21" s="48" t="s">
        <v>984</v>
      </c>
      <c r="F21" s="42" t="s">
        <v>947</v>
      </c>
      <c r="G21" s="46">
        <v>190</v>
      </c>
      <c r="H21" s="47" t="s">
        <v>977</v>
      </c>
    </row>
    <row r="22" s="15" customFormat="1" ht="35.1" customHeight="1" spans="1:8">
      <c r="A22" s="43">
        <v>17</v>
      </c>
      <c r="B22" s="44" t="s">
        <v>985</v>
      </c>
      <c r="C22" s="43" t="s">
        <v>986</v>
      </c>
      <c r="D22" s="43" t="s">
        <v>987</v>
      </c>
      <c r="E22" s="48" t="s">
        <v>988</v>
      </c>
      <c r="F22" s="42" t="s">
        <v>947</v>
      </c>
      <c r="G22" s="46">
        <v>250</v>
      </c>
      <c r="H22" s="47" t="s">
        <v>977</v>
      </c>
    </row>
    <row r="23" s="15" customFormat="1" ht="35.1" customHeight="1" spans="1:8">
      <c r="A23" s="43">
        <v>18</v>
      </c>
      <c r="B23" s="44" t="s">
        <v>989</v>
      </c>
      <c r="C23" s="43" t="s">
        <v>979</v>
      </c>
      <c r="D23" s="43" t="s">
        <v>987</v>
      </c>
      <c r="E23" s="48" t="s">
        <v>990</v>
      </c>
      <c r="F23" s="42" t="s">
        <v>947</v>
      </c>
      <c r="G23" s="46">
        <v>220</v>
      </c>
      <c r="H23" s="47" t="s">
        <v>977</v>
      </c>
    </row>
    <row r="24" s="15" customFormat="1" ht="35.1" customHeight="1" spans="1:8">
      <c r="A24" s="43">
        <v>19</v>
      </c>
      <c r="B24" s="44" t="s">
        <v>991</v>
      </c>
      <c r="C24" s="43" t="s">
        <v>957</v>
      </c>
      <c r="D24" s="43" t="s">
        <v>958</v>
      </c>
      <c r="E24" s="48" t="s">
        <v>992</v>
      </c>
      <c r="F24" s="42" t="s">
        <v>947</v>
      </c>
      <c r="G24" s="46">
        <v>300</v>
      </c>
      <c r="H24" s="47" t="s">
        <v>977</v>
      </c>
    </row>
    <row r="25" s="15" customFormat="1" ht="35.1" customHeight="1" spans="1:8">
      <c r="A25" s="43">
        <v>20</v>
      </c>
      <c r="B25" s="44" t="s">
        <v>993</v>
      </c>
      <c r="C25" s="43" t="s">
        <v>957</v>
      </c>
      <c r="D25" s="43" t="s">
        <v>958</v>
      </c>
      <c r="E25" s="48" t="s">
        <v>959</v>
      </c>
      <c r="F25" s="42" t="s">
        <v>947</v>
      </c>
      <c r="G25" s="46">
        <v>400</v>
      </c>
      <c r="H25" s="47" t="s">
        <v>977</v>
      </c>
    </row>
    <row r="26" s="15" customFormat="1" ht="35.1" customHeight="1" spans="1:8">
      <c r="A26" s="43">
        <v>21</v>
      </c>
      <c r="B26" s="44" t="s">
        <v>965</v>
      </c>
      <c r="C26" s="43" t="s">
        <v>957</v>
      </c>
      <c r="D26" s="43" t="s">
        <v>958</v>
      </c>
      <c r="E26" s="48" t="s">
        <v>966</v>
      </c>
      <c r="F26" s="42" t="s">
        <v>947</v>
      </c>
      <c r="G26" s="46">
        <v>259</v>
      </c>
      <c r="H26" s="47" t="s">
        <v>977</v>
      </c>
    </row>
    <row r="27" s="15" customFormat="1" ht="35.1" customHeight="1" spans="1:8">
      <c r="A27" s="43">
        <v>22</v>
      </c>
      <c r="B27" s="44" t="s">
        <v>994</v>
      </c>
      <c r="C27" s="43" t="s">
        <v>957</v>
      </c>
      <c r="D27" s="43" t="s">
        <v>958</v>
      </c>
      <c r="E27" s="48" t="s">
        <v>995</v>
      </c>
      <c r="F27" s="42" t="s">
        <v>947</v>
      </c>
      <c r="G27" s="46">
        <v>355</v>
      </c>
      <c r="H27" s="47" t="s">
        <v>977</v>
      </c>
    </row>
    <row r="28" s="15" customFormat="1" ht="35.1" customHeight="1" spans="1:8">
      <c r="A28" s="43">
        <v>23</v>
      </c>
      <c r="B28" s="44" t="s">
        <v>996</v>
      </c>
      <c r="C28" s="43" t="s">
        <v>957</v>
      </c>
      <c r="D28" s="43" t="s">
        <v>958</v>
      </c>
      <c r="E28" s="48" t="s">
        <v>995</v>
      </c>
      <c r="F28" s="42" t="s">
        <v>947</v>
      </c>
      <c r="G28" s="46">
        <v>426</v>
      </c>
      <c r="H28" s="47" t="s">
        <v>977</v>
      </c>
    </row>
    <row r="29" s="15" customFormat="1" ht="35.1" customHeight="1" spans="1:8">
      <c r="A29" s="43">
        <v>24</v>
      </c>
      <c r="B29" s="44" t="s">
        <v>997</v>
      </c>
      <c r="C29" s="43" t="s">
        <v>944</v>
      </c>
      <c r="D29" s="43" t="s">
        <v>976</v>
      </c>
      <c r="E29" s="48" t="s">
        <v>976</v>
      </c>
      <c r="F29" s="42" t="s">
        <v>947</v>
      </c>
      <c r="G29" s="46">
        <v>2800</v>
      </c>
      <c r="H29" s="47" t="s">
        <v>977</v>
      </c>
    </row>
    <row r="30" s="15" customFormat="1" ht="35.1" customHeight="1" spans="1:8">
      <c r="A30" s="43">
        <v>25</v>
      </c>
      <c r="B30" s="44" t="s">
        <v>998</v>
      </c>
      <c r="C30" s="43" t="s">
        <v>944</v>
      </c>
      <c r="D30" s="43" t="s">
        <v>999</v>
      </c>
      <c r="E30" s="48" t="s">
        <v>999</v>
      </c>
      <c r="F30" s="42" t="s">
        <v>947</v>
      </c>
      <c r="G30" s="46">
        <v>6970</v>
      </c>
      <c r="H30" s="47" t="s">
        <v>977</v>
      </c>
    </row>
    <row r="31" s="15" customFormat="1" ht="35.1" customHeight="1" spans="1:8">
      <c r="A31" s="43">
        <v>26</v>
      </c>
      <c r="B31" s="44" t="s">
        <v>1000</v>
      </c>
      <c r="C31" s="43" t="s">
        <v>944</v>
      </c>
      <c r="D31" s="43" t="s">
        <v>945</v>
      </c>
      <c r="E31" s="48" t="s">
        <v>1001</v>
      </c>
      <c r="F31" s="42" t="s">
        <v>1002</v>
      </c>
      <c r="G31" s="46">
        <v>2000</v>
      </c>
      <c r="H31" s="47" t="s">
        <v>1003</v>
      </c>
    </row>
    <row r="32" s="15" customFormat="1" ht="35.1" customHeight="1" spans="1:8">
      <c r="A32" s="43">
        <v>27</v>
      </c>
      <c r="B32" s="44" t="s">
        <v>1004</v>
      </c>
      <c r="C32" s="43" t="s">
        <v>1005</v>
      </c>
      <c r="D32" s="43" t="s">
        <v>1006</v>
      </c>
      <c r="E32" s="48" t="s">
        <v>1007</v>
      </c>
      <c r="F32" s="42" t="s">
        <v>1002</v>
      </c>
      <c r="G32" s="46">
        <v>1500</v>
      </c>
      <c r="H32" s="47" t="s">
        <v>1003</v>
      </c>
    </row>
    <row r="33" s="15" customFormat="1" ht="35.1" customHeight="1" spans="1:8">
      <c r="A33" s="43">
        <v>28</v>
      </c>
      <c r="B33" s="44" t="s">
        <v>1008</v>
      </c>
      <c r="C33" s="43" t="s">
        <v>1005</v>
      </c>
      <c r="D33" s="43" t="s">
        <v>1006</v>
      </c>
      <c r="E33" s="48" t="s">
        <v>1009</v>
      </c>
      <c r="F33" s="42" t="s">
        <v>1002</v>
      </c>
      <c r="G33" s="46">
        <v>2250</v>
      </c>
      <c r="H33" s="47" t="s">
        <v>1003</v>
      </c>
    </row>
    <row r="34" s="15" customFormat="1" ht="35.1" customHeight="1" spans="1:8">
      <c r="A34" s="43">
        <v>29</v>
      </c>
      <c r="B34" s="44" t="s">
        <v>1010</v>
      </c>
      <c r="C34" s="43" t="s">
        <v>1005</v>
      </c>
      <c r="D34" s="43" t="s">
        <v>1006</v>
      </c>
      <c r="E34" s="48" t="s">
        <v>1011</v>
      </c>
      <c r="F34" s="42" t="s">
        <v>1002</v>
      </c>
      <c r="G34" s="46">
        <v>1500</v>
      </c>
      <c r="H34" s="47" t="s">
        <v>1003</v>
      </c>
    </row>
    <row r="35" s="15" customFormat="1" ht="35.1" customHeight="1" spans="1:8">
      <c r="A35" s="43">
        <v>30</v>
      </c>
      <c r="B35" s="44" t="s">
        <v>1012</v>
      </c>
      <c r="C35" s="43" t="s">
        <v>975</v>
      </c>
      <c r="D35" s="43" t="s">
        <v>953</v>
      </c>
      <c r="E35" s="48" t="s">
        <v>954</v>
      </c>
      <c r="F35" s="42" t="s">
        <v>1002</v>
      </c>
      <c r="G35" s="46">
        <v>49000</v>
      </c>
      <c r="H35" s="47" t="s">
        <v>1003</v>
      </c>
    </row>
    <row r="36" s="15" customFormat="1" ht="35.1" customHeight="1" spans="1:8">
      <c r="A36" s="43">
        <v>31</v>
      </c>
      <c r="B36" s="44" t="s">
        <v>1013</v>
      </c>
      <c r="C36" s="43" t="s">
        <v>957</v>
      </c>
      <c r="D36" s="43" t="s">
        <v>958</v>
      </c>
      <c r="E36" s="48" t="s">
        <v>966</v>
      </c>
      <c r="F36" s="42" t="s">
        <v>1002</v>
      </c>
      <c r="G36" s="46">
        <v>5000</v>
      </c>
      <c r="H36" s="47" t="s">
        <v>1003</v>
      </c>
    </row>
    <row r="37" s="15" customFormat="1" ht="35.1" customHeight="1" spans="1:8">
      <c r="A37" s="43">
        <v>32</v>
      </c>
      <c r="B37" s="44" t="s">
        <v>1014</v>
      </c>
      <c r="C37" s="43" t="s">
        <v>970</v>
      </c>
      <c r="D37" s="43" t="s">
        <v>1015</v>
      </c>
      <c r="E37" s="48" t="s">
        <v>1015</v>
      </c>
      <c r="F37" s="42" t="s">
        <v>1002</v>
      </c>
      <c r="G37" s="46">
        <v>2000</v>
      </c>
      <c r="H37" s="47" t="s">
        <v>1003</v>
      </c>
    </row>
    <row r="38" s="15" customFormat="1" ht="35.1" customHeight="1" spans="1:8">
      <c r="A38" s="43">
        <v>33</v>
      </c>
      <c r="B38" s="44" t="s">
        <v>1016</v>
      </c>
      <c r="C38" s="43" t="s">
        <v>1017</v>
      </c>
      <c r="D38" s="43" t="s">
        <v>976</v>
      </c>
      <c r="E38" s="48" t="s">
        <v>1018</v>
      </c>
      <c r="F38" s="42" t="s">
        <v>1002</v>
      </c>
      <c r="G38" s="46">
        <v>3000</v>
      </c>
      <c r="H38" s="47" t="s">
        <v>1003</v>
      </c>
    </row>
    <row r="39" s="15" customFormat="1" ht="35.1" customHeight="1" spans="1:8">
      <c r="A39" s="43">
        <v>34</v>
      </c>
      <c r="B39" s="44" t="s">
        <v>1019</v>
      </c>
      <c r="C39" s="43" t="s">
        <v>975</v>
      </c>
      <c r="D39" s="43" t="s">
        <v>976</v>
      </c>
      <c r="E39" s="48" t="s">
        <v>1018</v>
      </c>
      <c r="F39" s="42" t="s">
        <v>1002</v>
      </c>
      <c r="G39" s="46">
        <v>15000</v>
      </c>
      <c r="H39" s="47" t="s">
        <v>1003</v>
      </c>
    </row>
    <row r="40" s="15" customFormat="1" ht="35.1" customHeight="1" spans="1:8">
      <c r="A40" s="43">
        <v>35</v>
      </c>
      <c r="B40" s="44" t="s">
        <v>1020</v>
      </c>
      <c r="C40" s="43" t="s">
        <v>975</v>
      </c>
      <c r="D40" s="43" t="s">
        <v>999</v>
      </c>
      <c r="E40" s="48" t="s">
        <v>981</v>
      </c>
      <c r="F40" s="42" t="s">
        <v>1002</v>
      </c>
      <c r="G40" s="46">
        <v>2560</v>
      </c>
      <c r="H40" s="47" t="s">
        <v>1003</v>
      </c>
    </row>
    <row r="41" s="15" customFormat="1" ht="35.1" customHeight="1" spans="1:8">
      <c r="A41" s="43">
        <v>36</v>
      </c>
      <c r="B41" s="44" t="s">
        <v>1021</v>
      </c>
      <c r="C41" s="43" t="s">
        <v>975</v>
      </c>
      <c r="D41" s="43" t="s">
        <v>1022</v>
      </c>
      <c r="E41" s="48" t="s">
        <v>1023</v>
      </c>
      <c r="F41" s="42" t="s">
        <v>1002</v>
      </c>
      <c r="G41" s="46">
        <v>2000</v>
      </c>
      <c r="H41" s="47" t="s">
        <v>1003</v>
      </c>
    </row>
    <row r="42" s="15" customFormat="1" ht="35.1" customHeight="1" spans="1:8">
      <c r="A42" s="43">
        <v>37</v>
      </c>
      <c r="B42" s="44" t="s">
        <v>1024</v>
      </c>
      <c r="C42" s="43" t="s">
        <v>975</v>
      </c>
      <c r="D42" s="43" t="s">
        <v>1022</v>
      </c>
      <c r="E42" s="48" t="s">
        <v>1023</v>
      </c>
      <c r="F42" s="42" t="s">
        <v>1002</v>
      </c>
      <c r="G42" s="46">
        <v>3000</v>
      </c>
      <c r="H42" s="47" t="s">
        <v>1003</v>
      </c>
    </row>
    <row r="43" s="15" customFormat="1" ht="35.1" customHeight="1" spans="1:8">
      <c r="A43" s="43">
        <v>38</v>
      </c>
      <c r="B43" s="44" t="s">
        <v>1025</v>
      </c>
      <c r="C43" s="43" t="s">
        <v>975</v>
      </c>
      <c r="D43" s="43" t="s">
        <v>1022</v>
      </c>
      <c r="E43" s="48" t="s">
        <v>1023</v>
      </c>
      <c r="F43" s="42" t="s">
        <v>1002</v>
      </c>
      <c r="G43" s="46">
        <v>4000</v>
      </c>
      <c r="H43" s="47" t="s">
        <v>1003</v>
      </c>
    </row>
    <row r="44" s="15" customFormat="1" ht="35.1" customHeight="1" spans="1:8">
      <c r="A44" s="43">
        <v>39</v>
      </c>
      <c r="B44" s="44" t="s">
        <v>1026</v>
      </c>
      <c r="C44" s="43" t="s">
        <v>1027</v>
      </c>
      <c r="D44" s="43" t="s">
        <v>1028</v>
      </c>
      <c r="E44" s="48" t="s">
        <v>1029</v>
      </c>
      <c r="F44" s="42" t="s">
        <v>1002</v>
      </c>
      <c r="G44" s="46">
        <v>4190</v>
      </c>
      <c r="H44" s="47" t="s">
        <v>1003</v>
      </c>
    </row>
    <row r="45" s="15" customFormat="1" ht="35.1" customHeight="1" spans="1:8">
      <c r="A45" s="43">
        <v>40</v>
      </c>
      <c r="B45" s="44" t="s">
        <v>1010</v>
      </c>
      <c r="C45" s="43" t="s">
        <v>1005</v>
      </c>
      <c r="D45" s="43" t="s">
        <v>1006</v>
      </c>
      <c r="E45" s="48" t="s">
        <v>1011</v>
      </c>
      <c r="F45" s="42" t="s">
        <v>1002</v>
      </c>
      <c r="G45" s="46">
        <v>3000</v>
      </c>
      <c r="H45" s="47" t="s">
        <v>1030</v>
      </c>
    </row>
    <row r="46" s="15" customFormat="1" ht="35.1" customHeight="1" spans="1:8">
      <c r="A46" s="43">
        <v>41</v>
      </c>
      <c r="B46" s="44" t="s">
        <v>1012</v>
      </c>
      <c r="C46" s="43" t="s">
        <v>975</v>
      </c>
      <c r="D46" s="43" t="s">
        <v>953</v>
      </c>
      <c r="E46" s="48" t="s">
        <v>954</v>
      </c>
      <c r="F46" s="42" t="s">
        <v>1002</v>
      </c>
      <c r="G46" s="46">
        <v>62270</v>
      </c>
      <c r="H46" s="47" t="s">
        <v>1031</v>
      </c>
    </row>
    <row r="47" s="15" customFormat="1" ht="35.1" customHeight="1" spans="1:8">
      <c r="A47" s="43">
        <v>42</v>
      </c>
      <c r="B47" s="44" t="s">
        <v>1004</v>
      </c>
      <c r="C47" s="43" t="s">
        <v>1005</v>
      </c>
      <c r="D47" s="43" t="s">
        <v>1006</v>
      </c>
      <c r="E47" s="48" t="s">
        <v>1007</v>
      </c>
      <c r="F47" s="42" t="s">
        <v>1002</v>
      </c>
      <c r="G47" s="46">
        <v>1000</v>
      </c>
      <c r="H47" s="47" t="s">
        <v>1031</v>
      </c>
    </row>
    <row r="48" s="15" customFormat="1" ht="35.1" customHeight="1" spans="1:8">
      <c r="A48" s="43">
        <v>43</v>
      </c>
      <c r="B48" s="44" t="s">
        <v>1032</v>
      </c>
      <c r="C48" s="43" t="s">
        <v>1005</v>
      </c>
      <c r="D48" s="43" t="s">
        <v>1006</v>
      </c>
      <c r="E48" s="48" t="s">
        <v>1007</v>
      </c>
      <c r="F48" s="42" t="s">
        <v>1002</v>
      </c>
      <c r="G48" s="46">
        <v>1000</v>
      </c>
      <c r="H48" s="47" t="s">
        <v>1031</v>
      </c>
    </row>
    <row r="49" s="15" customFormat="1" ht="35.1" customHeight="1" spans="1:8">
      <c r="A49" s="43">
        <v>44</v>
      </c>
      <c r="B49" s="44" t="s">
        <v>1010</v>
      </c>
      <c r="C49" s="43" t="s">
        <v>1005</v>
      </c>
      <c r="D49" s="43" t="s">
        <v>1006</v>
      </c>
      <c r="E49" s="48" t="s">
        <v>1011</v>
      </c>
      <c r="F49" s="42" t="s">
        <v>1002</v>
      </c>
      <c r="G49" s="46">
        <v>1000</v>
      </c>
      <c r="H49" s="47" t="s">
        <v>1031</v>
      </c>
    </row>
    <row r="50" s="15" customFormat="1" ht="35.1" customHeight="1" spans="1:8">
      <c r="A50" s="43">
        <v>45</v>
      </c>
      <c r="B50" s="44" t="s">
        <v>1033</v>
      </c>
      <c r="C50" s="43" t="s">
        <v>970</v>
      </c>
      <c r="D50" s="43" t="s">
        <v>1034</v>
      </c>
      <c r="E50" s="48" t="s">
        <v>1035</v>
      </c>
      <c r="F50" s="42" t="s">
        <v>1002</v>
      </c>
      <c r="G50" s="46">
        <v>6120</v>
      </c>
      <c r="H50" s="47" t="s">
        <v>1031</v>
      </c>
    </row>
    <row r="51" s="15" customFormat="1" ht="35.1" customHeight="1" spans="1:8">
      <c r="A51" s="43">
        <v>46</v>
      </c>
      <c r="B51" s="44" t="s">
        <v>1036</v>
      </c>
      <c r="C51" s="43" t="s">
        <v>975</v>
      </c>
      <c r="D51" s="43" t="s">
        <v>976</v>
      </c>
      <c r="E51" s="48" t="s">
        <v>1018</v>
      </c>
      <c r="F51" s="42" t="s">
        <v>1002</v>
      </c>
      <c r="G51" s="46">
        <v>9600</v>
      </c>
      <c r="H51" s="47" t="s">
        <v>1031</v>
      </c>
    </row>
    <row r="52" s="15" customFormat="1" ht="35.1" customHeight="1" spans="1:8">
      <c r="A52" s="43">
        <v>47</v>
      </c>
      <c r="B52" s="44" t="s">
        <v>1020</v>
      </c>
      <c r="C52" s="43" t="s">
        <v>975</v>
      </c>
      <c r="D52" s="43" t="s">
        <v>999</v>
      </c>
      <c r="E52" s="48" t="s">
        <v>981</v>
      </c>
      <c r="F52" s="42" t="s">
        <v>1002</v>
      </c>
      <c r="G52" s="46">
        <v>4000</v>
      </c>
      <c r="H52" s="47" t="s">
        <v>1031</v>
      </c>
    </row>
    <row r="53" s="15" customFormat="1" ht="35.1" customHeight="1" spans="1:8">
      <c r="A53" s="43">
        <v>48</v>
      </c>
      <c r="B53" s="44" t="s">
        <v>1037</v>
      </c>
      <c r="C53" s="43" t="s">
        <v>975</v>
      </c>
      <c r="D53" s="43" t="s">
        <v>999</v>
      </c>
      <c r="E53" s="48" t="s">
        <v>1038</v>
      </c>
      <c r="F53" s="42" t="s">
        <v>1002</v>
      </c>
      <c r="G53" s="46">
        <v>1000</v>
      </c>
      <c r="H53" s="47" t="s">
        <v>1031</v>
      </c>
    </row>
    <row r="54" s="15" customFormat="1" ht="35.1" customHeight="1" spans="1:8">
      <c r="A54" s="43">
        <v>49</v>
      </c>
      <c r="B54" s="44" t="s">
        <v>1039</v>
      </c>
      <c r="C54" s="43" t="s">
        <v>1005</v>
      </c>
      <c r="D54" s="43" t="s">
        <v>999</v>
      </c>
      <c r="E54" s="48" t="s">
        <v>999</v>
      </c>
      <c r="F54" s="42" t="s">
        <v>1002</v>
      </c>
      <c r="G54" s="46">
        <v>900</v>
      </c>
      <c r="H54" s="47" t="s">
        <v>1031</v>
      </c>
    </row>
    <row r="55" s="15" customFormat="1" ht="35.1" customHeight="1" spans="1:8">
      <c r="A55" s="43">
        <v>50</v>
      </c>
      <c r="B55" s="44" t="s">
        <v>1025</v>
      </c>
      <c r="C55" s="43" t="s">
        <v>975</v>
      </c>
      <c r="D55" s="43" t="s">
        <v>1022</v>
      </c>
      <c r="E55" s="48" t="s">
        <v>1023</v>
      </c>
      <c r="F55" s="42" t="s">
        <v>1002</v>
      </c>
      <c r="G55" s="46">
        <v>100</v>
      </c>
      <c r="H55" s="47" t="s">
        <v>1031</v>
      </c>
    </row>
    <row r="56" s="15" customFormat="1" ht="35.1" customHeight="1" spans="1:8">
      <c r="A56" s="43">
        <v>51</v>
      </c>
      <c r="B56" s="44" t="s">
        <v>1021</v>
      </c>
      <c r="C56" s="43" t="s">
        <v>975</v>
      </c>
      <c r="D56" s="43" t="s">
        <v>1022</v>
      </c>
      <c r="E56" s="48" t="s">
        <v>1023</v>
      </c>
      <c r="F56" s="42" t="s">
        <v>1002</v>
      </c>
      <c r="G56" s="46">
        <v>2500</v>
      </c>
      <c r="H56" s="47" t="s">
        <v>1031</v>
      </c>
    </row>
    <row r="57" s="15" customFormat="1" ht="35.1" customHeight="1" spans="1:8">
      <c r="A57" s="43">
        <v>52</v>
      </c>
      <c r="B57" s="44" t="s">
        <v>1024</v>
      </c>
      <c r="C57" s="43" t="s">
        <v>975</v>
      </c>
      <c r="D57" s="43" t="s">
        <v>1022</v>
      </c>
      <c r="E57" s="48" t="s">
        <v>1023</v>
      </c>
      <c r="F57" s="42" t="s">
        <v>1002</v>
      </c>
      <c r="G57" s="46">
        <v>5000</v>
      </c>
      <c r="H57" s="47" t="s">
        <v>1031</v>
      </c>
    </row>
    <row r="58" s="15" customFormat="1" ht="35.1" customHeight="1" spans="1:8">
      <c r="A58" s="43">
        <v>53</v>
      </c>
      <c r="B58" s="44" t="s">
        <v>1026</v>
      </c>
      <c r="C58" s="43" t="s">
        <v>1027</v>
      </c>
      <c r="D58" s="43" t="s">
        <v>1028</v>
      </c>
      <c r="E58" s="48" t="s">
        <v>1029</v>
      </c>
      <c r="F58" s="42" t="s">
        <v>1002</v>
      </c>
      <c r="G58" s="46">
        <v>5510</v>
      </c>
      <c r="H58" s="47" t="s">
        <v>1031</v>
      </c>
    </row>
    <row r="59" s="15" customFormat="1" ht="35.1" customHeight="1" spans="1:8">
      <c r="A59" s="43">
        <v>54</v>
      </c>
      <c r="B59" s="44" t="s">
        <v>1040</v>
      </c>
      <c r="C59" s="43" t="s">
        <v>1005</v>
      </c>
      <c r="D59" s="43" t="s">
        <v>1006</v>
      </c>
      <c r="E59" s="48" t="s">
        <v>1007</v>
      </c>
      <c r="F59" s="42" t="s">
        <v>1002</v>
      </c>
      <c r="G59" s="46">
        <v>3000</v>
      </c>
      <c r="H59" s="47" t="s">
        <v>1041</v>
      </c>
    </row>
    <row r="60" s="15" customFormat="1" ht="35.1" customHeight="1" spans="1:8">
      <c r="A60" s="43">
        <v>55</v>
      </c>
      <c r="B60" s="44" t="s">
        <v>1010</v>
      </c>
      <c r="C60" s="43" t="s">
        <v>1005</v>
      </c>
      <c r="D60" s="43" t="s">
        <v>1006</v>
      </c>
      <c r="E60" s="48" t="s">
        <v>1011</v>
      </c>
      <c r="F60" s="42" t="s">
        <v>1002</v>
      </c>
      <c r="G60" s="46">
        <v>1500</v>
      </c>
      <c r="H60" s="47" t="s">
        <v>1041</v>
      </c>
    </row>
  </sheetData>
  <mergeCells count="3">
    <mergeCell ref="A1:H1"/>
    <mergeCell ref="A2:H2"/>
    <mergeCell ref="A5:F5"/>
  </mergeCells>
  <printOptions horizontalCentered="1"/>
  <pageMargins left="1.10208333333333" right="1.02361111111111" top="0.865972222222222" bottom="0.865972222222222" header="0" footer="0.236111111111111"/>
  <pageSetup paperSize="9" scale="58" firstPageNumber="22" fitToHeight="0" orientation="portrait" useFirstPageNumber="1"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9"/>
  <sheetViews>
    <sheetView topLeftCell="A4" workbookViewId="0">
      <selection activeCell="D19" sqref="D19"/>
    </sheetView>
  </sheetViews>
  <sheetFormatPr defaultColWidth="10" defaultRowHeight="13.5" outlineLevelCol="1"/>
  <cols>
    <col min="1" max="1" width="51.375" style="15" customWidth="1"/>
    <col min="2" max="2" width="19" style="15" customWidth="1"/>
    <col min="3" max="3" width="10" style="15"/>
    <col min="4" max="4" width="51.5" style="15" customWidth="1"/>
    <col min="5" max="5" width="24.125" style="15" customWidth="1"/>
    <col min="6" max="16384" width="10" style="15"/>
  </cols>
  <sheetData>
    <row r="1" ht="25.5" spans="1:2">
      <c r="A1" s="17" t="s">
        <v>1042</v>
      </c>
      <c r="B1" s="17"/>
    </row>
    <row r="2" ht="28.5" customHeight="1" spans="1:2">
      <c r="A2" s="18" t="s">
        <v>40</v>
      </c>
      <c r="B2" s="18"/>
    </row>
    <row r="3" ht="14.25" spans="1:2">
      <c r="A3" s="19"/>
      <c r="B3" s="20" t="s">
        <v>44</v>
      </c>
    </row>
    <row r="4" ht="30" customHeight="1" spans="1:2">
      <c r="A4" s="21" t="s">
        <v>875</v>
      </c>
      <c r="B4" s="21" t="s">
        <v>932</v>
      </c>
    </row>
    <row r="5" s="15" customFormat="1" ht="22.5" customHeight="1" spans="1:2">
      <c r="A5" s="22" t="s">
        <v>1043</v>
      </c>
      <c r="B5" s="23">
        <f>B6+B7</f>
        <v>2229966</v>
      </c>
    </row>
    <row r="6" s="15" customFormat="1" ht="22.5" customHeight="1" spans="1:2">
      <c r="A6" s="24" t="s">
        <v>1044</v>
      </c>
      <c r="B6" s="25">
        <v>880366</v>
      </c>
    </row>
    <row r="7" s="15" customFormat="1" ht="22.5" customHeight="1" spans="1:2">
      <c r="A7" s="24" t="s">
        <v>1045</v>
      </c>
      <c r="B7" s="25">
        <v>1349600</v>
      </c>
    </row>
    <row r="8" s="15" customFormat="1" ht="22.5" customHeight="1" spans="1:2">
      <c r="A8" s="22" t="s">
        <v>1046</v>
      </c>
      <c r="B8" s="23">
        <f>B9+B10</f>
        <v>2231000</v>
      </c>
    </row>
    <row r="9" s="15" customFormat="1" ht="22.5" customHeight="1" spans="1:2">
      <c r="A9" s="24" t="s">
        <v>1044</v>
      </c>
      <c r="B9" s="25">
        <v>881000</v>
      </c>
    </row>
    <row r="10" s="15" customFormat="1" ht="22.5" customHeight="1" spans="1:2">
      <c r="A10" s="24" t="s">
        <v>1047</v>
      </c>
      <c r="B10" s="25">
        <v>1350000</v>
      </c>
    </row>
    <row r="11" s="15" customFormat="1" ht="22.5" customHeight="1" spans="1:2">
      <c r="A11" s="22" t="s">
        <v>1048</v>
      </c>
      <c r="B11" s="23">
        <f>SUM(B12:B15)</f>
        <v>377900</v>
      </c>
    </row>
    <row r="12" s="15" customFormat="1" ht="22.5" customHeight="1" spans="1:2">
      <c r="A12" s="26" t="s">
        <v>1049</v>
      </c>
      <c r="B12" s="23">
        <v>33000</v>
      </c>
    </row>
    <row r="13" s="15" customFormat="1" ht="22.5" customHeight="1" spans="1:2">
      <c r="A13" s="26" t="s">
        <v>1050</v>
      </c>
      <c r="B13" s="23">
        <v>114800</v>
      </c>
    </row>
    <row r="14" s="15" customFormat="1" ht="22.5" customHeight="1" spans="1:2">
      <c r="A14" s="26" t="s">
        <v>1051</v>
      </c>
      <c r="B14" s="23">
        <v>204500</v>
      </c>
    </row>
    <row r="15" s="15" customFormat="1" ht="22.5" customHeight="1" spans="1:2">
      <c r="A15" s="26" t="s">
        <v>1052</v>
      </c>
      <c r="B15" s="23">
        <v>25600</v>
      </c>
    </row>
    <row r="16" s="15" customFormat="1" ht="22.5" customHeight="1" spans="1:2">
      <c r="A16" s="22" t="s">
        <v>1053</v>
      </c>
      <c r="B16" s="23">
        <f>SUM(B17:B20)</f>
        <v>140612</v>
      </c>
    </row>
    <row r="17" s="15" customFormat="1" ht="22.5" customHeight="1" spans="1:2">
      <c r="A17" s="24" t="s">
        <v>1054</v>
      </c>
      <c r="B17" s="23">
        <v>115073</v>
      </c>
    </row>
    <row r="18" s="15" customFormat="1" ht="22.5" customHeight="1" spans="1:2">
      <c r="A18" s="24" t="s">
        <v>1055</v>
      </c>
      <c r="B18" s="23">
        <v>-61</v>
      </c>
    </row>
    <row r="19" s="15" customFormat="1" ht="22.5" customHeight="1" spans="1:2">
      <c r="A19" s="24" t="s">
        <v>1056</v>
      </c>
      <c r="B19" s="23">
        <v>25600</v>
      </c>
    </row>
    <row r="20" s="15" customFormat="1" ht="22.5" customHeight="1" spans="1:2">
      <c r="A20" s="24" t="s">
        <v>1057</v>
      </c>
      <c r="B20" s="23"/>
    </row>
    <row r="21" s="15" customFormat="1" ht="22.5" customHeight="1" spans="1:2">
      <c r="A21" s="22" t="s">
        <v>1058</v>
      </c>
      <c r="B21" s="23">
        <f>B22+B23</f>
        <v>81032</v>
      </c>
    </row>
    <row r="22" s="15" customFormat="1" ht="22.5" customHeight="1" spans="1:2">
      <c r="A22" s="24" t="s">
        <v>1059</v>
      </c>
      <c r="B22" s="23">
        <v>29489</v>
      </c>
    </row>
    <row r="23" s="16" customFormat="1" ht="22.5" customHeight="1" spans="1:2">
      <c r="A23" s="24" t="s">
        <v>1060</v>
      </c>
      <c r="B23" s="27">
        <v>51543</v>
      </c>
    </row>
    <row r="24" s="15" customFormat="1" ht="22.5" customHeight="1" spans="1:2">
      <c r="A24" s="22" t="s">
        <v>1061</v>
      </c>
      <c r="B24" s="23">
        <f>B25+B26</f>
        <v>2467254</v>
      </c>
    </row>
    <row r="25" s="15" customFormat="1" ht="22.5" customHeight="1" spans="1:2">
      <c r="A25" s="24" t="s">
        <v>1044</v>
      </c>
      <c r="B25" s="28">
        <f>B6+B12+B13-B17-B18</f>
        <v>913154</v>
      </c>
    </row>
    <row r="26" s="15" customFormat="1" ht="22.5" customHeight="1" spans="1:2">
      <c r="A26" s="24" t="s">
        <v>1047</v>
      </c>
      <c r="B26" s="28">
        <f>B7+B15+B14-B20-B19</f>
        <v>1554100</v>
      </c>
    </row>
    <row r="27" s="15" customFormat="1" ht="22.5" customHeight="1" spans="1:2">
      <c r="A27" s="22" t="s">
        <v>1062</v>
      </c>
      <c r="B27" s="23">
        <f>B28+B29</f>
        <v>2467300</v>
      </c>
    </row>
    <row r="28" s="15" customFormat="1" ht="22.5" customHeight="1" spans="1:2">
      <c r="A28" s="24" t="s">
        <v>1044</v>
      </c>
      <c r="B28" s="28">
        <v>913200</v>
      </c>
    </row>
    <row r="29" s="15" customFormat="1" ht="22.5" customHeight="1" spans="1:2">
      <c r="A29" s="24" t="s">
        <v>1047</v>
      </c>
      <c r="B29" s="28">
        <v>1554100</v>
      </c>
    </row>
  </sheetData>
  <mergeCells count="2">
    <mergeCell ref="A1:B1"/>
    <mergeCell ref="A2:B2"/>
  </mergeCells>
  <printOptions horizontalCentered="1"/>
  <pageMargins left="1.10208333333333" right="1.02361111111111" top="1.22013888888889" bottom="1.02361111111111" header="0" footer="0.236111111111111"/>
  <pageSetup paperSize="9" firstPageNumber="22" fitToHeight="0" orientation="portrait" useFirstPageNumber="1"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workbookViewId="0">
      <selection activeCell="C9" sqref="C9"/>
    </sheetView>
  </sheetViews>
  <sheetFormatPr defaultColWidth="9" defaultRowHeight="13.5" outlineLevelCol="3"/>
  <cols>
    <col min="1" max="1" width="32.125" customWidth="1"/>
    <col min="2" max="4" width="25" customWidth="1"/>
  </cols>
  <sheetData>
    <row r="1" ht="25.5" spans="1:4">
      <c r="A1" s="3" t="s">
        <v>1063</v>
      </c>
      <c r="B1" s="4"/>
      <c r="C1" s="4"/>
      <c r="D1" s="4"/>
    </row>
    <row r="2" ht="28.5" spans="1:4">
      <c r="A2" s="5" t="s">
        <v>42</v>
      </c>
      <c r="B2" s="5"/>
      <c r="C2" s="5"/>
      <c r="D2" s="5"/>
    </row>
    <row r="3" s="1" customFormat="1" ht="24.75" customHeight="1" spans="1:4">
      <c r="A3" s="6"/>
      <c r="B3" s="7"/>
      <c r="C3" s="6"/>
      <c r="D3" s="7" t="s">
        <v>44</v>
      </c>
    </row>
    <row r="4" s="2" customFormat="1" ht="28.5" customHeight="1" spans="1:4">
      <c r="A4" s="8" t="s">
        <v>1064</v>
      </c>
      <c r="B4" s="8" t="s">
        <v>1065</v>
      </c>
      <c r="C4" s="8" t="s">
        <v>52</v>
      </c>
      <c r="D4" s="8" t="s">
        <v>1066</v>
      </c>
    </row>
    <row r="5" s="2" customFormat="1" ht="26.25" customHeight="1" spans="1:4">
      <c r="A5" s="8" t="s">
        <v>57</v>
      </c>
      <c r="B5" s="9">
        <v>3081</v>
      </c>
      <c r="C5" s="9">
        <f>SUM(C6:C8)</f>
        <v>2504</v>
      </c>
      <c r="D5" s="10">
        <f t="shared" ref="D5:D10" si="0">C5-B5</f>
        <v>-577</v>
      </c>
    </row>
    <row r="6" s="2" customFormat="1" ht="26.25" customHeight="1" spans="1:4">
      <c r="A6" s="11" t="s">
        <v>1067</v>
      </c>
      <c r="B6" s="12">
        <v>9</v>
      </c>
      <c r="C6" s="12"/>
      <c r="D6" s="13">
        <f t="shared" si="0"/>
        <v>-9</v>
      </c>
    </row>
    <row r="7" s="2" customFormat="1" ht="26.25" customHeight="1" spans="1:4">
      <c r="A7" s="11" t="s">
        <v>1068</v>
      </c>
      <c r="B7" s="12">
        <v>649</v>
      </c>
      <c r="C7" s="12">
        <v>208</v>
      </c>
      <c r="D7" s="13">
        <f t="shared" si="0"/>
        <v>-441</v>
      </c>
    </row>
    <row r="8" s="2" customFormat="1" ht="26.25" customHeight="1" spans="1:4">
      <c r="A8" s="11" t="s">
        <v>1069</v>
      </c>
      <c r="B8" s="12">
        <v>2423</v>
      </c>
      <c r="C8" s="12">
        <v>2296</v>
      </c>
      <c r="D8" s="13">
        <f t="shared" si="0"/>
        <v>-127</v>
      </c>
    </row>
    <row r="9" s="2" customFormat="1" ht="26.25" customHeight="1" spans="1:4">
      <c r="A9" s="11" t="s">
        <v>1070</v>
      </c>
      <c r="B9" s="12">
        <v>66</v>
      </c>
      <c r="C9" s="12">
        <v>624</v>
      </c>
      <c r="D9" s="13">
        <f t="shared" si="0"/>
        <v>558</v>
      </c>
    </row>
    <row r="10" s="2" customFormat="1" ht="26.25" customHeight="1" spans="1:4">
      <c r="A10" s="11" t="s">
        <v>1071</v>
      </c>
      <c r="B10" s="12">
        <v>2357</v>
      </c>
      <c r="C10" s="12">
        <v>1672</v>
      </c>
      <c r="D10" s="13">
        <f t="shared" si="0"/>
        <v>-685</v>
      </c>
    </row>
    <row r="11" s="2" customFormat="1" ht="47.25" customHeight="1" spans="1:4">
      <c r="A11" s="14" t="s">
        <v>1072</v>
      </c>
      <c r="B11" s="14"/>
      <c r="C11" s="14"/>
      <c r="D11" s="14"/>
    </row>
  </sheetData>
  <mergeCells count="2">
    <mergeCell ref="A2:D2"/>
    <mergeCell ref="A11:D11"/>
  </mergeCells>
  <pageMargins left="0.75" right="0.75" top="1" bottom="1" header="0.5" footer="0.5"/>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1"/>
  <sheetViews>
    <sheetView showZeros="0" zoomScale="85" zoomScaleNormal="85" workbookViewId="0">
      <selection activeCell="H37" sqref="H37:H38"/>
    </sheetView>
  </sheetViews>
  <sheetFormatPr defaultColWidth="9" defaultRowHeight="13.5"/>
  <cols>
    <col min="1" max="1" width="28.375" style="273" customWidth="1"/>
    <col min="2" max="2" width="12.375" style="273" customWidth="1"/>
    <col min="3" max="5" width="12.25" style="273" customWidth="1"/>
    <col min="6" max="7" width="12.125" style="273" hidden="1" customWidth="1"/>
    <col min="8" max="8" width="12.5" style="273" customWidth="1"/>
    <col min="9" max="9" width="13.525" style="273" customWidth="1"/>
    <col min="10" max="10" width="11.875" style="269" hidden="1" customWidth="1"/>
    <col min="11" max="11" width="14.2666666666667" style="273" customWidth="1"/>
    <col min="12" max="12" width="33.625" style="273" customWidth="1"/>
    <col min="13" max="13" width="12.125" style="273" customWidth="1"/>
    <col min="14" max="16" width="11.875" style="273" customWidth="1"/>
    <col min="17" max="18" width="12.375" style="273" hidden="1" customWidth="1"/>
    <col min="19" max="19" width="11.625" style="273" customWidth="1"/>
    <col min="20" max="20" width="13.675" style="273" customWidth="1"/>
    <col min="21" max="21" width="11.9" style="273" hidden="1" customWidth="1"/>
    <col min="22" max="22" width="14.7083333333333" style="273" customWidth="1"/>
    <col min="23" max="178" width="9" style="273"/>
    <col min="179" max="179" width="4.875" style="273" customWidth="1"/>
    <col min="180" max="180" width="30.625" style="273" customWidth="1"/>
    <col min="181" max="181" width="17" style="273" customWidth="1"/>
    <col min="182" max="182" width="13.5" style="273" customWidth="1"/>
    <col min="183" max="183" width="32.125" style="273" customWidth="1"/>
    <col min="184" max="184" width="15.5" style="273" customWidth="1"/>
    <col min="185" max="185" width="12.25" style="273" customWidth="1"/>
    <col min="186" max="16384" width="9" style="273"/>
  </cols>
  <sheetData>
    <row r="1" ht="26.1" customHeight="1" spans="1:21">
      <c r="A1" s="105" t="s">
        <v>43</v>
      </c>
      <c r="B1" s="105"/>
      <c r="C1" s="105"/>
      <c r="D1" s="105"/>
      <c r="E1" s="105"/>
      <c r="F1" s="105"/>
      <c r="G1" s="105"/>
      <c r="H1" s="105"/>
      <c r="I1" s="105"/>
      <c r="J1" s="105"/>
      <c r="K1" s="105"/>
      <c r="L1" s="105"/>
      <c r="M1" s="105"/>
      <c r="N1" s="105"/>
      <c r="O1" s="105"/>
      <c r="P1" s="105"/>
      <c r="Q1" s="105"/>
      <c r="R1" s="105"/>
      <c r="S1" s="105"/>
      <c r="T1" s="105"/>
      <c r="U1" s="105"/>
    </row>
    <row r="2" ht="30" customHeight="1" spans="1:21">
      <c r="A2" s="274" t="s">
        <v>3</v>
      </c>
      <c r="B2" s="274"/>
      <c r="C2" s="274"/>
      <c r="D2" s="274"/>
      <c r="E2" s="274"/>
      <c r="F2" s="274"/>
      <c r="G2" s="274"/>
      <c r="H2" s="274"/>
      <c r="I2" s="274"/>
      <c r="J2" s="274"/>
      <c r="K2" s="274"/>
      <c r="L2" s="274"/>
      <c r="M2" s="274"/>
      <c r="N2" s="274"/>
      <c r="O2" s="274"/>
      <c r="P2" s="274"/>
      <c r="Q2" s="274"/>
      <c r="R2" s="274"/>
      <c r="S2" s="274"/>
      <c r="T2" s="274"/>
      <c r="U2" s="274"/>
    </row>
    <row r="3" s="269" customFormat="1" ht="24.95" customHeight="1" spans="1:21">
      <c r="A3" s="275"/>
      <c r="B3" s="275"/>
      <c r="C3" s="275"/>
      <c r="D3" s="275"/>
      <c r="E3" s="275"/>
      <c r="F3" s="275"/>
      <c r="G3" s="275"/>
      <c r="H3" s="275"/>
      <c r="I3" s="275"/>
      <c r="J3" s="275"/>
      <c r="K3" s="275"/>
      <c r="L3" s="275"/>
      <c r="M3" s="275"/>
      <c r="N3" s="275"/>
      <c r="O3" s="275"/>
      <c r="P3" s="275"/>
      <c r="Q3" s="275"/>
      <c r="R3" s="275"/>
      <c r="S3" s="275"/>
      <c r="T3" s="302"/>
      <c r="U3" s="123" t="s">
        <v>44</v>
      </c>
    </row>
    <row r="4" ht="39.75" customHeight="1" spans="1:22">
      <c r="A4" s="108" t="s">
        <v>45</v>
      </c>
      <c r="B4" s="109" t="s">
        <v>46</v>
      </c>
      <c r="C4" s="109" t="s">
        <v>47</v>
      </c>
      <c r="D4" s="109" t="s">
        <v>48</v>
      </c>
      <c r="E4" s="109" t="s">
        <v>49</v>
      </c>
      <c r="F4" s="109" t="s">
        <v>50</v>
      </c>
      <c r="G4" s="109" t="s">
        <v>51</v>
      </c>
      <c r="H4" s="109" t="s">
        <v>52</v>
      </c>
      <c r="I4" s="109" t="s">
        <v>53</v>
      </c>
      <c r="J4" s="109" t="s">
        <v>54</v>
      </c>
      <c r="K4" s="119" t="s">
        <v>55</v>
      </c>
      <c r="L4" s="108" t="s">
        <v>56</v>
      </c>
      <c r="M4" s="109" t="s">
        <v>46</v>
      </c>
      <c r="N4" s="109" t="s">
        <v>47</v>
      </c>
      <c r="O4" s="109" t="s">
        <v>48</v>
      </c>
      <c r="P4" s="109" t="s">
        <v>49</v>
      </c>
      <c r="Q4" s="109" t="s">
        <v>50</v>
      </c>
      <c r="R4" s="109" t="s">
        <v>51</v>
      </c>
      <c r="S4" s="109" t="s">
        <v>52</v>
      </c>
      <c r="T4" s="109" t="s">
        <v>53</v>
      </c>
      <c r="U4" s="109" t="s">
        <v>54</v>
      </c>
      <c r="V4" s="119" t="s">
        <v>55</v>
      </c>
    </row>
    <row r="5" s="270" customFormat="1" ht="21.75" customHeight="1" spans="1:22">
      <c r="A5" s="276" t="s">
        <v>57</v>
      </c>
      <c r="B5" s="277">
        <f t="shared" ref="B5:G5" si="0">B6+B29</f>
        <v>1435565</v>
      </c>
      <c r="C5" s="277">
        <f t="shared" si="0"/>
        <v>1395864</v>
      </c>
      <c r="D5" s="277">
        <f t="shared" si="0"/>
        <v>1525420</v>
      </c>
      <c r="E5" s="277">
        <f t="shared" si="0"/>
        <v>1529459</v>
      </c>
      <c r="F5" s="277">
        <f t="shared" si="0"/>
        <v>1538895</v>
      </c>
      <c r="G5" s="277"/>
      <c r="H5" s="277">
        <f>H6+H29</f>
        <v>1529459</v>
      </c>
      <c r="I5" s="290">
        <f>H5/D5*100</f>
        <v>100.264779536128</v>
      </c>
      <c r="J5" s="291">
        <f>J6+J29</f>
        <v>1839703</v>
      </c>
      <c r="K5" s="292">
        <f>(H5/J5-1)*100</f>
        <v>-16.8638089952563</v>
      </c>
      <c r="L5" s="293" t="s">
        <v>57</v>
      </c>
      <c r="M5" s="277">
        <f>M6+M32</f>
        <v>1435565</v>
      </c>
      <c r="N5" s="277">
        <f>N6+N32</f>
        <v>1395864</v>
      </c>
      <c r="O5" s="277">
        <f>O6+O32</f>
        <v>1525420</v>
      </c>
      <c r="P5" s="277">
        <f>P6+P32</f>
        <v>1529459</v>
      </c>
      <c r="Q5" s="277">
        <f>Q6+Q32</f>
        <v>1538895</v>
      </c>
      <c r="R5" s="277"/>
      <c r="S5" s="277">
        <f>S6+S32</f>
        <v>1529459</v>
      </c>
      <c r="T5" s="303">
        <f>S5/O5*100</f>
        <v>100.264779536128</v>
      </c>
      <c r="U5" s="291">
        <f>U6+U32</f>
        <v>1839703</v>
      </c>
      <c r="V5" s="195">
        <f>(S5/U5-1)*100</f>
        <v>-16.8638089952563</v>
      </c>
    </row>
    <row r="6" s="270" customFormat="1" ht="21.75" customHeight="1" spans="1:22">
      <c r="A6" s="278" t="s">
        <v>58</v>
      </c>
      <c r="B6" s="279">
        <f t="shared" ref="B6:G6" si="1">B7+B21</f>
        <v>653000</v>
      </c>
      <c r="C6" s="279">
        <f t="shared" si="1"/>
        <v>666200</v>
      </c>
      <c r="D6" s="279">
        <f t="shared" si="1"/>
        <v>666200</v>
      </c>
      <c r="E6" s="279">
        <f t="shared" si="1"/>
        <v>667280</v>
      </c>
      <c r="F6" s="279">
        <f t="shared" si="1"/>
        <v>676453</v>
      </c>
      <c r="G6" s="279">
        <f>F6-H6</f>
        <v>9173</v>
      </c>
      <c r="H6" s="279">
        <f>H7+H21</f>
        <v>667280</v>
      </c>
      <c r="I6" s="290">
        <f t="shared" ref="I6:I28" si="2">H6/D6*100</f>
        <v>100.162113479436</v>
      </c>
      <c r="J6" s="294">
        <f>J7+J21</f>
        <v>620159</v>
      </c>
      <c r="K6" s="292">
        <f>(H6/J6-1)*100</f>
        <v>7.59821271641627</v>
      </c>
      <c r="L6" s="295" t="s">
        <v>59</v>
      </c>
      <c r="M6" s="277">
        <f t="shared" ref="M6:R6" si="3">SUM(M7:M31)</f>
        <v>1153028</v>
      </c>
      <c r="N6" s="277">
        <f t="shared" si="3"/>
        <v>1125737</v>
      </c>
      <c r="O6" s="277">
        <f t="shared" si="3"/>
        <v>1261225</v>
      </c>
      <c r="P6" s="277">
        <f t="shared" si="3"/>
        <v>1067768</v>
      </c>
      <c r="Q6" s="277">
        <f t="shared" si="3"/>
        <v>1160398</v>
      </c>
      <c r="R6" s="277">
        <f t="shared" si="3"/>
        <v>92630</v>
      </c>
      <c r="S6" s="277">
        <f t="shared" ref="S6:S40" si="4">Q6-R6</f>
        <v>1067768</v>
      </c>
      <c r="T6" s="303">
        <f t="shared" ref="T6:T31" si="5">S6/O6*100</f>
        <v>84.6611825804278</v>
      </c>
      <c r="U6" s="291">
        <f>SUM(U7:U31)</f>
        <v>1127145</v>
      </c>
      <c r="V6" s="195">
        <f t="shared" ref="V6:V31" si="6">(S6/U6-1)*100</f>
        <v>-5.26791140447769</v>
      </c>
    </row>
    <row r="7" ht="21.75" customHeight="1" spans="1:22">
      <c r="A7" s="280" t="s">
        <v>60</v>
      </c>
      <c r="B7" s="281">
        <f t="shared" ref="B7:G7" si="7">SUM(B8:B20)</f>
        <v>460300</v>
      </c>
      <c r="C7" s="281">
        <f t="shared" si="7"/>
        <v>331300</v>
      </c>
      <c r="D7" s="281">
        <f t="shared" si="7"/>
        <v>331300</v>
      </c>
      <c r="E7" s="281">
        <v>332202</v>
      </c>
      <c r="F7" s="281">
        <f t="shared" si="7"/>
        <v>340214</v>
      </c>
      <c r="G7" s="281">
        <f t="shared" ref="G7:G40" si="8">F7-H7</f>
        <v>8012</v>
      </c>
      <c r="H7" s="281">
        <f>SUM(H8:H20)</f>
        <v>332202</v>
      </c>
      <c r="I7" s="296">
        <f t="shared" si="2"/>
        <v>100.272260790824</v>
      </c>
      <c r="J7" s="297">
        <f>SUM(J8:J20)</f>
        <v>429106</v>
      </c>
      <c r="K7" s="298">
        <f t="shared" ref="K7:K28" si="9">(H7/J7-1)*100</f>
        <v>-22.5827650976682</v>
      </c>
      <c r="L7" s="284" t="s">
        <v>61</v>
      </c>
      <c r="M7" s="281">
        <v>56884</v>
      </c>
      <c r="N7" s="281">
        <v>50130</v>
      </c>
      <c r="O7" s="281">
        <v>59406</v>
      </c>
      <c r="P7" s="281">
        <v>55497</v>
      </c>
      <c r="Q7" s="281">
        <v>91342</v>
      </c>
      <c r="R7" s="281">
        <v>35845</v>
      </c>
      <c r="S7" s="281">
        <f t="shared" si="4"/>
        <v>55497</v>
      </c>
      <c r="T7" s="298">
        <f t="shared" si="5"/>
        <v>93.4198565801434</v>
      </c>
      <c r="U7" s="297">
        <v>66807</v>
      </c>
      <c r="V7" s="197">
        <f t="shared" si="6"/>
        <v>-16.9293636894337</v>
      </c>
    </row>
    <row r="8" ht="21.75" customHeight="1" spans="1:22">
      <c r="A8" s="280" t="s">
        <v>62</v>
      </c>
      <c r="B8" s="281">
        <v>144944.434968017</v>
      </c>
      <c r="C8" s="281">
        <v>90044.434968017</v>
      </c>
      <c r="D8" s="281">
        <v>90044.434968017</v>
      </c>
      <c r="E8" s="281">
        <v>91374</v>
      </c>
      <c r="F8" s="281">
        <v>95437</v>
      </c>
      <c r="G8" s="281">
        <f t="shared" si="8"/>
        <v>4063</v>
      </c>
      <c r="H8" s="281">
        <v>91374</v>
      </c>
      <c r="I8" s="296">
        <f t="shared" si="2"/>
        <v>101.476565467322</v>
      </c>
      <c r="J8" s="297">
        <v>128284</v>
      </c>
      <c r="K8" s="298">
        <f t="shared" si="9"/>
        <v>-28.7720994044464</v>
      </c>
      <c r="L8" s="284" t="s">
        <v>63</v>
      </c>
      <c r="M8" s="281">
        <v>0</v>
      </c>
      <c r="N8" s="281">
        <v>0</v>
      </c>
      <c r="O8" s="281">
        <v>0</v>
      </c>
      <c r="P8" s="281"/>
      <c r="Q8" s="281"/>
      <c r="R8" s="281"/>
      <c r="S8" s="281">
        <f t="shared" si="4"/>
        <v>0</v>
      </c>
      <c r="T8" s="298"/>
      <c r="U8" s="298">
        <v>0</v>
      </c>
      <c r="V8" s="197"/>
    </row>
    <row r="9" ht="21.75" customHeight="1" spans="1:22">
      <c r="A9" s="280" t="s">
        <v>64</v>
      </c>
      <c r="B9" s="281">
        <v>65266.4179104478</v>
      </c>
      <c r="C9" s="281">
        <v>45366.4179104478</v>
      </c>
      <c r="D9" s="281">
        <v>45366.4179104478</v>
      </c>
      <c r="E9" s="281">
        <v>49248</v>
      </c>
      <c r="F9" s="281">
        <v>49925</v>
      </c>
      <c r="G9" s="281">
        <f t="shared" si="8"/>
        <v>677</v>
      </c>
      <c r="H9" s="281">
        <v>49248</v>
      </c>
      <c r="I9" s="296">
        <f t="shared" si="2"/>
        <v>108.556069154973</v>
      </c>
      <c r="J9" s="297">
        <v>68135</v>
      </c>
      <c r="K9" s="298">
        <f t="shared" si="9"/>
        <v>-27.7199677111617</v>
      </c>
      <c r="L9" s="284" t="s">
        <v>65</v>
      </c>
      <c r="M9" s="281">
        <v>5521</v>
      </c>
      <c r="N9" s="281">
        <v>3558</v>
      </c>
      <c r="O9" s="281">
        <v>1623</v>
      </c>
      <c r="P9" s="281">
        <v>1351</v>
      </c>
      <c r="Q9" s="281">
        <v>1410</v>
      </c>
      <c r="R9" s="281">
        <v>59</v>
      </c>
      <c r="S9" s="281">
        <f t="shared" si="4"/>
        <v>1351</v>
      </c>
      <c r="T9" s="298">
        <f t="shared" si="5"/>
        <v>83.2409118915588</v>
      </c>
      <c r="U9" s="297">
        <v>3759</v>
      </c>
      <c r="V9" s="197">
        <f t="shared" si="6"/>
        <v>-64.0595903165736</v>
      </c>
    </row>
    <row r="10" ht="21.75" customHeight="1" spans="1:22">
      <c r="A10" s="280" t="s">
        <v>66</v>
      </c>
      <c r="B10" s="281">
        <v>8931.19402985075</v>
      </c>
      <c r="C10" s="281">
        <v>8431.19402985075</v>
      </c>
      <c r="D10" s="281">
        <v>8431.19402985075</v>
      </c>
      <c r="E10" s="281">
        <v>8049</v>
      </c>
      <c r="F10" s="281">
        <v>8395</v>
      </c>
      <c r="G10" s="281">
        <f t="shared" si="8"/>
        <v>346</v>
      </c>
      <c r="H10" s="281">
        <v>8049</v>
      </c>
      <c r="I10" s="296">
        <f t="shared" si="2"/>
        <v>95.4669050611623</v>
      </c>
      <c r="J10" s="297">
        <v>9431</v>
      </c>
      <c r="K10" s="298">
        <f t="shared" si="9"/>
        <v>-14.6538012936062</v>
      </c>
      <c r="L10" s="284" t="s">
        <v>67</v>
      </c>
      <c r="M10" s="281">
        <v>44961</v>
      </c>
      <c r="N10" s="281">
        <v>41552</v>
      </c>
      <c r="O10" s="281">
        <v>44560</v>
      </c>
      <c r="P10" s="281">
        <v>42757</v>
      </c>
      <c r="Q10" s="281">
        <v>44017</v>
      </c>
      <c r="R10" s="281">
        <v>1260</v>
      </c>
      <c r="S10" s="281">
        <f t="shared" si="4"/>
        <v>42757</v>
      </c>
      <c r="T10" s="298">
        <f t="shared" si="5"/>
        <v>95.9537701974865</v>
      </c>
      <c r="U10" s="297">
        <v>51079</v>
      </c>
      <c r="V10" s="197">
        <f t="shared" si="6"/>
        <v>-16.2924097965896</v>
      </c>
    </row>
    <row r="11" ht="21.75" customHeight="1" spans="1:22">
      <c r="A11" s="280" t="s">
        <v>68</v>
      </c>
      <c r="B11" s="281">
        <v>2000</v>
      </c>
      <c r="C11" s="281">
        <v>1800</v>
      </c>
      <c r="D11" s="281">
        <v>1800</v>
      </c>
      <c r="E11" s="281">
        <v>2070</v>
      </c>
      <c r="F11" s="281">
        <v>2070</v>
      </c>
      <c r="G11" s="281">
        <f t="shared" si="8"/>
        <v>0</v>
      </c>
      <c r="H11" s="281">
        <v>2070</v>
      </c>
      <c r="I11" s="296">
        <f t="shared" si="2"/>
        <v>115</v>
      </c>
      <c r="J11" s="297">
        <v>2033</v>
      </c>
      <c r="K11" s="298">
        <f t="shared" si="9"/>
        <v>1.81997048696507</v>
      </c>
      <c r="L11" s="284" t="s">
        <v>69</v>
      </c>
      <c r="M11" s="281">
        <v>245481</v>
      </c>
      <c r="N11" s="281">
        <v>253367</v>
      </c>
      <c r="O11" s="281">
        <v>280860</v>
      </c>
      <c r="P11" s="281">
        <v>251903</v>
      </c>
      <c r="Q11" s="281">
        <v>252055</v>
      </c>
      <c r="R11" s="281">
        <v>153</v>
      </c>
      <c r="S11" s="281">
        <f t="shared" si="4"/>
        <v>251902</v>
      </c>
      <c r="T11" s="298">
        <f t="shared" si="5"/>
        <v>89.6895250302642</v>
      </c>
      <c r="U11" s="297">
        <v>247297</v>
      </c>
      <c r="V11" s="197">
        <f t="shared" si="6"/>
        <v>1.86213338617129</v>
      </c>
    </row>
    <row r="12" ht="21.75" customHeight="1" spans="1:22">
      <c r="A12" s="280" t="s">
        <v>70</v>
      </c>
      <c r="B12" s="281">
        <v>34645.1812366738</v>
      </c>
      <c r="C12" s="281">
        <v>28645.1812366738</v>
      </c>
      <c r="D12" s="281">
        <v>28645.1812366738</v>
      </c>
      <c r="E12" s="281">
        <v>28619</v>
      </c>
      <c r="F12" s="281">
        <v>29407</v>
      </c>
      <c r="G12" s="281">
        <f t="shared" si="8"/>
        <v>788</v>
      </c>
      <c r="H12" s="281">
        <v>28619</v>
      </c>
      <c r="I12" s="296">
        <f t="shared" si="2"/>
        <v>99.9086016022818</v>
      </c>
      <c r="J12" s="297">
        <v>33307</v>
      </c>
      <c r="K12" s="298">
        <f t="shared" si="9"/>
        <v>-14.075119344282</v>
      </c>
      <c r="L12" s="284" t="s">
        <v>71</v>
      </c>
      <c r="M12" s="281">
        <v>4017</v>
      </c>
      <c r="N12" s="281">
        <v>1665</v>
      </c>
      <c r="O12" s="281">
        <v>18428</v>
      </c>
      <c r="P12" s="281">
        <v>15066</v>
      </c>
      <c r="Q12" s="281">
        <v>15066</v>
      </c>
      <c r="R12" s="281"/>
      <c r="S12" s="281">
        <f t="shared" si="4"/>
        <v>15066</v>
      </c>
      <c r="T12" s="298">
        <f t="shared" si="5"/>
        <v>81.7560234425874</v>
      </c>
      <c r="U12" s="297">
        <v>15050</v>
      </c>
      <c r="V12" s="197">
        <f t="shared" si="6"/>
        <v>0.106312292358801</v>
      </c>
    </row>
    <row r="13" ht="21.75" customHeight="1" spans="1:22">
      <c r="A13" s="280" t="s">
        <v>72</v>
      </c>
      <c r="B13" s="281">
        <v>31406.3965884861</v>
      </c>
      <c r="C13" s="281">
        <v>31706.3965884861</v>
      </c>
      <c r="D13" s="281">
        <v>31706.3965884861</v>
      </c>
      <c r="E13" s="281">
        <v>36923</v>
      </c>
      <c r="F13" s="281">
        <v>37806</v>
      </c>
      <c r="G13" s="281">
        <f t="shared" si="8"/>
        <v>883</v>
      </c>
      <c r="H13" s="281">
        <v>36923</v>
      </c>
      <c r="I13" s="296">
        <f t="shared" si="2"/>
        <v>116.452842242591</v>
      </c>
      <c r="J13" s="297">
        <v>35521</v>
      </c>
      <c r="K13" s="298">
        <f t="shared" si="9"/>
        <v>3.94696095267588</v>
      </c>
      <c r="L13" s="284" t="s">
        <v>73</v>
      </c>
      <c r="M13" s="281">
        <v>19297</v>
      </c>
      <c r="N13" s="281">
        <v>16167</v>
      </c>
      <c r="O13" s="281">
        <v>18541</v>
      </c>
      <c r="P13" s="281">
        <v>16157</v>
      </c>
      <c r="Q13" s="281">
        <v>19389</v>
      </c>
      <c r="R13" s="281">
        <v>3232</v>
      </c>
      <c r="S13" s="281">
        <f t="shared" si="4"/>
        <v>16157</v>
      </c>
      <c r="T13" s="298">
        <f t="shared" si="5"/>
        <v>87.1420096003452</v>
      </c>
      <c r="U13" s="297">
        <v>20063</v>
      </c>
      <c r="V13" s="197">
        <f t="shared" si="6"/>
        <v>-19.4686736779146</v>
      </c>
    </row>
    <row r="14" ht="21.75" customHeight="1" spans="1:22">
      <c r="A14" s="280" t="s">
        <v>74</v>
      </c>
      <c r="B14" s="281">
        <v>9323.77398720682</v>
      </c>
      <c r="C14" s="281">
        <v>13323.7739872068</v>
      </c>
      <c r="D14" s="281">
        <v>13323.7739872068</v>
      </c>
      <c r="E14" s="281">
        <v>13589</v>
      </c>
      <c r="F14" s="281">
        <v>13975</v>
      </c>
      <c r="G14" s="281">
        <f t="shared" si="8"/>
        <v>386</v>
      </c>
      <c r="H14" s="281">
        <v>13589</v>
      </c>
      <c r="I14" s="296">
        <f t="shared" si="2"/>
        <v>101.990622274499</v>
      </c>
      <c r="J14" s="297">
        <v>12304</v>
      </c>
      <c r="K14" s="298">
        <f t="shared" si="9"/>
        <v>10.4437581274382</v>
      </c>
      <c r="L14" s="284" t="s">
        <v>75</v>
      </c>
      <c r="M14" s="281">
        <v>171546</v>
      </c>
      <c r="N14" s="281">
        <v>159200</v>
      </c>
      <c r="O14" s="281">
        <v>185345</v>
      </c>
      <c r="P14" s="281">
        <v>177011</v>
      </c>
      <c r="Q14" s="281">
        <v>191730</v>
      </c>
      <c r="R14" s="281">
        <v>14719</v>
      </c>
      <c r="S14" s="281">
        <f t="shared" si="4"/>
        <v>177011</v>
      </c>
      <c r="T14" s="298">
        <f t="shared" si="5"/>
        <v>95.5035204618414</v>
      </c>
      <c r="U14" s="297">
        <v>172695</v>
      </c>
      <c r="V14" s="197">
        <f t="shared" si="6"/>
        <v>2.49920379860447</v>
      </c>
    </row>
    <row r="15" ht="21.75" customHeight="1" spans="1:22">
      <c r="A15" s="280" t="s">
        <v>76</v>
      </c>
      <c r="B15" s="281">
        <v>50348.3795309168</v>
      </c>
      <c r="C15" s="281">
        <v>47548.3795309168</v>
      </c>
      <c r="D15" s="281">
        <v>47548.3795309168</v>
      </c>
      <c r="E15" s="281">
        <v>42105</v>
      </c>
      <c r="F15" s="281">
        <v>42884</v>
      </c>
      <c r="G15" s="281">
        <f t="shared" si="8"/>
        <v>779</v>
      </c>
      <c r="H15" s="281">
        <v>42105</v>
      </c>
      <c r="I15" s="296">
        <f t="shared" si="2"/>
        <v>88.5519136832467</v>
      </c>
      <c r="J15" s="297">
        <v>45469</v>
      </c>
      <c r="K15" s="298">
        <f t="shared" si="9"/>
        <v>-7.39844729376058</v>
      </c>
      <c r="L15" s="284" t="s">
        <v>77</v>
      </c>
      <c r="M15" s="281">
        <v>110918</v>
      </c>
      <c r="N15" s="281">
        <v>106506</v>
      </c>
      <c r="O15" s="281">
        <v>153363</v>
      </c>
      <c r="P15" s="281">
        <v>135979</v>
      </c>
      <c r="Q15" s="281">
        <v>142116</v>
      </c>
      <c r="R15" s="281">
        <v>6137</v>
      </c>
      <c r="S15" s="281">
        <f t="shared" si="4"/>
        <v>135979</v>
      </c>
      <c r="T15" s="298">
        <f t="shared" si="5"/>
        <v>88.6648018100846</v>
      </c>
      <c r="U15" s="297">
        <v>109679</v>
      </c>
      <c r="V15" s="197">
        <f t="shared" si="6"/>
        <v>23.9790661840462</v>
      </c>
    </row>
    <row r="16" ht="21.75" customHeight="1" spans="1:22">
      <c r="A16" s="280" t="s">
        <v>78</v>
      </c>
      <c r="B16" s="281">
        <v>28952.7718550107</v>
      </c>
      <c r="C16" s="281">
        <v>17152.7718550107</v>
      </c>
      <c r="D16" s="281">
        <v>17152.7718550107</v>
      </c>
      <c r="E16" s="281">
        <v>18283</v>
      </c>
      <c r="F16" s="281">
        <v>18298</v>
      </c>
      <c r="G16" s="281">
        <f t="shared" si="8"/>
        <v>15</v>
      </c>
      <c r="H16" s="281">
        <v>18283</v>
      </c>
      <c r="I16" s="296">
        <f t="shared" si="2"/>
        <v>106.589186602276</v>
      </c>
      <c r="J16" s="297">
        <v>24859</v>
      </c>
      <c r="K16" s="298">
        <f t="shared" si="9"/>
        <v>-26.4531960255843</v>
      </c>
      <c r="L16" s="284" t="s">
        <v>79</v>
      </c>
      <c r="M16" s="281">
        <v>20079</v>
      </c>
      <c r="N16" s="281">
        <v>19638</v>
      </c>
      <c r="O16" s="281">
        <v>30157</v>
      </c>
      <c r="P16" s="281">
        <v>17748</v>
      </c>
      <c r="Q16" s="281">
        <v>19185</v>
      </c>
      <c r="R16" s="281">
        <v>1437</v>
      </c>
      <c r="S16" s="281">
        <f t="shared" si="4"/>
        <v>17748</v>
      </c>
      <c r="T16" s="298">
        <f t="shared" si="5"/>
        <v>58.8520078257121</v>
      </c>
      <c r="U16" s="297">
        <v>17560</v>
      </c>
      <c r="V16" s="197">
        <f t="shared" si="6"/>
        <v>1.07061503416856</v>
      </c>
    </row>
    <row r="17" ht="21.75" customHeight="1" spans="1:22">
      <c r="A17" s="280" t="s">
        <v>80</v>
      </c>
      <c r="B17" s="281">
        <v>12500</v>
      </c>
      <c r="C17" s="281">
        <v>9500</v>
      </c>
      <c r="D17" s="281">
        <v>9500</v>
      </c>
      <c r="E17" s="281">
        <v>11076</v>
      </c>
      <c r="F17" s="281">
        <v>11076</v>
      </c>
      <c r="G17" s="281">
        <f t="shared" si="8"/>
        <v>0</v>
      </c>
      <c r="H17" s="281">
        <v>11076</v>
      </c>
      <c r="I17" s="296">
        <f t="shared" si="2"/>
        <v>116.589473684211</v>
      </c>
      <c r="J17" s="297">
        <v>10713</v>
      </c>
      <c r="K17" s="298">
        <f t="shared" si="9"/>
        <v>3.38840660879305</v>
      </c>
      <c r="L17" s="284" t="s">
        <v>81</v>
      </c>
      <c r="M17" s="281">
        <v>120577</v>
      </c>
      <c r="N17" s="281">
        <v>114962</v>
      </c>
      <c r="O17" s="281">
        <v>127711</v>
      </c>
      <c r="P17" s="281">
        <v>122870</v>
      </c>
      <c r="Q17" s="281">
        <v>130289</v>
      </c>
      <c r="R17" s="281">
        <v>7419</v>
      </c>
      <c r="S17" s="281">
        <f t="shared" si="4"/>
        <v>122870</v>
      </c>
      <c r="T17" s="298">
        <f t="shared" si="5"/>
        <v>96.2094103092138</v>
      </c>
      <c r="U17" s="297">
        <v>235723</v>
      </c>
      <c r="V17" s="197">
        <f t="shared" si="6"/>
        <v>-47.8752603691621</v>
      </c>
    </row>
    <row r="18" ht="21.75" customHeight="1" spans="1:22">
      <c r="A18" s="280" t="s">
        <v>82</v>
      </c>
      <c r="B18" s="281">
        <v>71000</v>
      </c>
      <c r="C18" s="281">
        <v>37000</v>
      </c>
      <c r="D18" s="281">
        <v>37000</v>
      </c>
      <c r="E18" s="281">
        <v>29947</v>
      </c>
      <c r="F18" s="281">
        <v>29947</v>
      </c>
      <c r="G18" s="281">
        <f t="shared" si="8"/>
        <v>0</v>
      </c>
      <c r="H18" s="281">
        <v>29947</v>
      </c>
      <c r="I18" s="296">
        <f t="shared" si="2"/>
        <v>80.9378378378378</v>
      </c>
      <c r="J18" s="297">
        <v>58269</v>
      </c>
      <c r="K18" s="298">
        <f t="shared" si="9"/>
        <v>-48.6056050386998</v>
      </c>
      <c r="L18" s="284" t="s">
        <v>83</v>
      </c>
      <c r="M18" s="281">
        <v>131045</v>
      </c>
      <c r="N18" s="281">
        <v>129729</v>
      </c>
      <c r="O18" s="281">
        <v>158649</v>
      </c>
      <c r="P18" s="281">
        <v>111727</v>
      </c>
      <c r="Q18" s="281">
        <v>126686</v>
      </c>
      <c r="R18" s="281">
        <v>14959</v>
      </c>
      <c r="S18" s="281">
        <f t="shared" si="4"/>
        <v>111727</v>
      </c>
      <c r="T18" s="298">
        <f t="shared" si="5"/>
        <v>70.4240178003013</v>
      </c>
      <c r="U18" s="297">
        <v>81279</v>
      </c>
      <c r="V18" s="197">
        <f t="shared" si="6"/>
        <v>37.4610908106645</v>
      </c>
    </row>
    <row r="19" ht="21.75" customHeight="1" spans="1:22">
      <c r="A19" s="280" t="s">
        <v>84</v>
      </c>
      <c r="B19" s="281">
        <v>981.449893390192</v>
      </c>
      <c r="C19" s="281">
        <v>781.449893390192</v>
      </c>
      <c r="D19" s="281">
        <v>781.449893390192</v>
      </c>
      <c r="E19" s="281">
        <v>835</v>
      </c>
      <c r="F19" s="281">
        <v>905</v>
      </c>
      <c r="G19" s="281">
        <f t="shared" si="8"/>
        <v>70</v>
      </c>
      <c r="H19" s="281">
        <v>835</v>
      </c>
      <c r="I19" s="296">
        <f t="shared" si="2"/>
        <v>106.852660300136</v>
      </c>
      <c r="J19" s="297">
        <v>740</v>
      </c>
      <c r="K19" s="298">
        <f t="shared" si="9"/>
        <v>12.8378378378378</v>
      </c>
      <c r="L19" s="284" t="s">
        <v>85</v>
      </c>
      <c r="M19" s="281">
        <v>34725</v>
      </c>
      <c r="N19" s="281">
        <v>44809</v>
      </c>
      <c r="O19" s="281">
        <v>50201</v>
      </c>
      <c r="P19" s="281">
        <v>32991</v>
      </c>
      <c r="Q19" s="281">
        <v>35426</v>
      </c>
      <c r="R19" s="281">
        <v>2435</v>
      </c>
      <c r="S19" s="281">
        <f t="shared" si="4"/>
        <v>32991</v>
      </c>
      <c r="T19" s="298">
        <f t="shared" si="5"/>
        <v>65.7178143861676</v>
      </c>
      <c r="U19" s="297">
        <v>29376</v>
      </c>
      <c r="V19" s="197">
        <f t="shared" si="6"/>
        <v>12.3059640522876</v>
      </c>
    </row>
    <row r="20" ht="21.75" customHeight="1" spans="1:22">
      <c r="A20" s="280" t="s">
        <v>86</v>
      </c>
      <c r="B20" s="281"/>
      <c r="C20" s="281"/>
      <c r="D20" s="281"/>
      <c r="E20" s="281">
        <v>84</v>
      </c>
      <c r="F20" s="281">
        <v>89</v>
      </c>
      <c r="G20" s="281">
        <f t="shared" si="8"/>
        <v>5</v>
      </c>
      <c r="H20" s="281">
        <v>84</v>
      </c>
      <c r="I20" s="296"/>
      <c r="J20" s="297">
        <v>41</v>
      </c>
      <c r="K20" s="298">
        <f t="shared" si="9"/>
        <v>104.878048780488</v>
      </c>
      <c r="L20" s="284" t="s">
        <v>87</v>
      </c>
      <c r="M20" s="281">
        <v>13317</v>
      </c>
      <c r="N20" s="281">
        <v>12973</v>
      </c>
      <c r="O20" s="281">
        <v>8692</v>
      </c>
      <c r="P20" s="281">
        <v>8171</v>
      </c>
      <c r="Q20" s="281">
        <v>8171</v>
      </c>
      <c r="R20" s="281"/>
      <c r="S20" s="281">
        <f t="shared" si="4"/>
        <v>8171</v>
      </c>
      <c r="T20" s="298">
        <f t="shared" si="5"/>
        <v>94.0059825126553</v>
      </c>
      <c r="U20" s="297">
        <v>13227</v>
      </c>
      <c r="V20" s="197">
        <f t="shared" si="6"/>
        <v>-38.2248431239132</v>
      </c>
    </row>
    <row r="21" ht="21.75" customHeight="1" spans="1:22">
      <c r="A21" s="280" t="s">
        <v>88</v>
      </c>
      <c r="B21" s="281">
        <f t="shared" ref="B21:G21" si="10">SUM(B22:B28)</f>
        <v>192700</v>
      </c>
      <c r="C21" s="281">
        <f t="shared" si="10"/>
        <v>334900</v>
      </c>
      <c r="D21" s="281">
        <f t="shared" si="10"/>
        <v>334900</v>
      </c>
      <c r="E21" s="281">
        <v>335078</v>
      </c>
      <c r="F21" s="281">
        <f t="shared" si="10"/>
        <v>336239</v>
      </c>
      <c r="G21" s="281">
        <f t="shared" si="8"/>
        <v>1161</v>
      </c>
      <c r="H21" s="281">
        <f>SUM(H22:H28)</f>
        <v>335078</v>
      </c>
      <c r="I21" s="296">
        <f t="shared" si="2"/>
        <v>100.053150194088</v>
      </c>
      <c r="J21" s="297">
        <f>SUM(J22:J28)</f>
        <v>191053</v>
      </c>
      <c r="K21" s="298">
        <f t="shared" si="9"/>
        <v>75.3848408556788</v>
      </c>
      <c r="L21" s="284" t="s">
        <v>89</v>
      </c>
      <c r="M21" s="281">
        <v>8765</v>
      </c>
      <c r="N21" s="281">
        <v>8629</v>
      </c>
      <c r="O21" s="281">
        <v>9378</v>
      </c>
      <c r="P21" s="281">
        <v>6845</v>
      </c>
      <c r="Q21" s="281">
        <v>6975</v>
      </c>
      <c r="R21" s="281">
        <v>130</v>
      </c>
      <c r="S21" s="281">
        <f t="shared" si="4"/>
        <v>6845</v>
      </c>
      <c r="T21" s="298">
        <f t="shared" si="5"/>
        <v>72.9899765408403</v>
      </c>
      <c r="U21" s="297">
        <v>4373</v>
      </c>
      <c r="V21" s="197">
        <f t="shared" si="6"/>
        <v>56.5286988337526</v>
      </c>
    </row>
    <row r="22" ht="21.75" customHeight="1" spans="1:22">
      <c r="A22" s="280" t="s">
        <v>90</v>
      </c>
      <c r="B22" s="281">
        <v>72100</v>
      </c>
      <c r="C22" s="281">
        <v>44000</v>
      </c>
      <c r="D22" s="281">
        <v>44000</v>
      </c>
      <c r="E22" s="281">
        <v>43958</v>
      </c>
      <c r="F22" s="281">
        <v>43958</v>
      </c>
      <c r="G22" s="281">
        <f t="shared" si="8"/>
        <v>0</v>
      </c>
      <c r="H22" s="281">
        <v>43958</v>
      </c>
      <c r="I22" s="296">
        <f t="shared" si="2"/>
        <v>99.9045454545455</v>
      </c>
      <c r="J22" s="297">
        <v>60126</v>
      </c>
      <c r="K22" s="298">
        <f t="shared" si="9"/>
        <v>-26.8901972524366</v>
      </c>
      <c r="L22" s="284" t="s">
        <v>91</v>
      </c>
      <c r="M22" s="281">
        <v>600</v>
      </c>
      <c r="N22" s="281">
        <v>548</v>
      </c>
      <c r="O22" s="281">
        <v>758</v>
      </c>
      <c r="P22" s="281">
        <v>742</v>
      </c>
      <c r="Q22" s="281">
        <v>742</v>
      </c>
      <c r="R22" s="281"/>
      <c r="S22" s="281">
        <f t="shared" si="4"/>
        <v>742</v>
      </c>
      <c r="T22" s="298">
        <f t="shared" si="5"/>
        <v>97.8891820580475</v>
      </c>
      <c r="U22" s="297">
        <v>1588</v>
      </c>
      <c r="V22" s="197">
        <f t="shared" si="6"/>
        <v>-53.2745591939547</v>
      </c>
    </row>
    <row r="23" ht="21.75" customHeight="1" spans="1:22">
      <c r="A23" s="280" t="s">
        <v>92</v>
      </c>
      <c r="B23" s="281">
        <v>46557.35</v>
      </c>
      <c r="C23" s="281">
        <v>35988.35</v>
      </c>
      <c r="D23" s="281">
        <v>35988.35</v>
      </c>
      <c r="E23" s="281">
        <v>37010</v>
      </c>
      <c r="F23" s="281">
        <v>37015</v>
      </c>
      <c r="G23" s="281">
        <f t="shared" si="8"/>
        <v>5</v>
      </c>
      <c r="H23" s="281">
        <v>37010</v>
      </c>
      <c r="I23" s="296">
        <f t="shared" si="2"/>
        <v>102.838835345327</v>
      </c>
      <c r="J23" s="297">
        <v>72299</v>
      </c>
      <c r="K23" s="298">
        <f t="shared" si="9"/>
        <v>-48.8098037317252</v>
      </c>
      <c r="L23" s="284" t="s">
        <v>93</v>
      </c>
      <c r="M23" s="281">
        <v>0</v>
      </c>
      <c r="N23" s="281">
        <v>0</v>
      </c>
      <c r="O23" s="281">
        <v>0</v>
      </c>
      <c r="P23" s="281"/>
      <c r="Q23" s="281"/>
      <c r="R23" s="281"/>
      <c r="S23" s="281">
        <f t="shared" si="4"/>
        <v>0</v>
      </c>
      <c r="T23" s="298"/>
      <c r="U23" s="298">
        <v>600</v>
      </c>
      <c r="V23" s="197">
        <f t="shared" si="6"/>
        <v>-100</v>
      </c>
    </row>
    <row r="24" ht="21.75" customHeight="1" spans="1:22">
      <c r="A24" s="280" t="s">
        <v>94</v>
      </c>
      <c r="B24" s="281">
        <v>13896.76</v>
      </c>
      <c r="C24" s="281">
        <v>5953.76</v>
      </c>
      <c r="D24" s="281">
        <v>5953.76</v>
      </c>
      <c r="E24" s="281">
        <v>9562</v>
      </c>
      <c r="F24" s="281">
        <v>9833</v>
      </c>
      <c r="G24" s="281">
        <f t="shared" si="8"/>
        <v>271</v>
      </c>
      <c r="H24" s="281">
        <v>9562</v>
      </c>
      <c r="I24" s="296">
        <f t="shared" si="2"/>
        <v>160.604391174653</v>
      </c>
      <c r="J24" s="297">
        <v>18186</v>
      </c>
      <c r="K24" s="298">
        <f t="shared" si="9"/>
        <v>-47.4210931485758</v>
      </c>
      <c r="L24" s="284" t="s">
        <v>95</v>
      </c>
      <c r="M24" s="281">
        <v>4252</v>
      </c>
      <c r="N24" s="281">
        <v>3505</v>
      </c>
      <c r="O24" s="281">
        <v>6662</v>
      </c>
      <c r="P24" s="281">
        <v>6556</v>
      </c>
      <c r="Q24" s="281">
        <v>6556</v>
      </c>
      <c r="R24" s="281"/>
      <c r="S24" s="281">
        <f t="shared" si="4"/>
        <v>6556</v>
      </c>
      <c r="T24" s="298">
        <f t="shared" si="5"/>
        <v>98.4088862203542</v>
      </c>
      <c r="U24" s="297">
        <v>5478</v>
      </c>
      <c r="V24" s="197">
        <f t="shared" si="6"/>
        <v>19.6787148594378</v>
      </c>
    </row>
    <row r="25" ht="21.75" customHeight="1" spans="1:22">
      <c r="A25" s="280" t="s">
        <v>96</v>
      </c>
      <c r="B25" s="281">
        <v>37205.89</v>
      </c>
      <c r="C25" s="281">
        <v>219124.89</v>
      </c>
      <c r="D25" s="281">
        <v>219124.89</v>
      </c>
      <c r="E25" s="281">
        <v>213968</v>
      </c>
      <c r="F25" s="281">
        <v>214734</v>
      </c>
      <c r="G25" s="281">
        <f t="shared" si="8"/>
        <v>766</v>
      </c>
      <c r="H25" s="281">
        <v>213968</v>
      </c>
      <c r="I25" s="296">
        <f t="shared" si="2"/>
        <v>97.646597791789</v>
      </c>
      <c r="J25" s="297">
        <v>25401</v>
      </c>
      <c r="K25" s="298">
        <f t="shared" si="9"/>
        <v>742.360536986733</v>
      </c>
      <c r="L25" s="284" t="s">
        <v>97</v>
      </c>
      <c r="M25" s="281">
        <v>28973</v>
      </c>
      <c r="N25" s="281">
        <v>28805</v>
      </c>
      <c r="O25" s="281">
        <v>31947</v>
      </c>
      <c r="P25" s="281">
        <v>22629</v>
      </c>
      <c r="Q25" s="281">
        <v>25640</v>
      </c>
      <c r="R25" s="281">
        <v>3011</v>
      </c>
      <c r="S25" s="281">
        <f t="shared" si="4"/>
        <v>22629</v>
      </c>
      <c r="T25" s="298">
        <f t="shared" si="5"/>
        <v>70.8329420602874</v>
      </c>
      <c r="U25" s="297">
        <v>19568</v>
      </c>
      <c r="V25" s="197">
        <f t="shared" si="6"/>
        <v>15.6428863450532</v>
      </c>
    </row>
    <row r="26" ht="21.75" customHeight="1" spans="1:22">
      <c r="A26" s="280" t="s">
        <v>98</v>
      </c>
      <c r="B26" s="281">
        <v>5</v>
      </c>
      <c r="C26" s="281">
        <v>5</v>
      </c>
      <c r="D26" s="281">
        <v>5</v>
      </c>
      <c r="E26" s="281">
        <v>43</v>
      </c>
      <c r="F26" s="281">
        <v>43</v>
      </c>
      <c r="G26" s="281">
        <f t="shared" si="8"/>
        <v>0</v>
      </c>
      <c r="H26" s="281">
        <v>43</v>
      </c>
      <c r="I26" s="296">
        <f t="shared" si="2"/>
        <v>860</v>
      </c>
      <c r="J26" s="297">
        <v>610</v>
      </c>
      <c r="K26" s="298">
        <f t="shared" si="9"/>
        <v>-92.9508196721311</v>
      </c>
      <c r="L26" s="284" t="s">
        <v>99</v>
      </c>
      <c r="M26" s="281">
        <v>1426</v>
      </c>
      <c r="N26" s="281">
        <v>1426</v>
      </c>
      <c r="O26" s="281">
        <v>4822</v>
      </c>
      <c r="P26" s="281">
        <v>3732</v>
      </c>
      <c r="Q26" s="281">
        <v>3733</v>
      </c>
      <c r="R26" s="281"/>
      <c r="S26" s="281">
        <f t="shared" si="4"/>
        <v>3733</v>
      </c>
      <c r="T26" s="298">
        <f t="shared" si="5"/>
        <v>77.4160099543758</v>
      </c>
      <c r="U26" s="297">
        <v>2421</v>
      </c>
      <c r="V26" s="197">
        <f t="shared" si="6"/>
        <v>54.1924824452705</v>
      </c>
    </row>
    <row r="27" ht="21.75" customHeight="1" spans="1:22">
      <c r="A27" s="280" t="s">
        <v>100</v>
      </c>
      <c r="B27" s="281">
        <v>820</v>
      </c>
      <c r="C27" s="281">
        <v>4828</v>
      </c>
      <c r="D27" s="281">
        <v>4828</v>
      </c>
      <c r="E27" s="281">
        <v>5389</v>
      </c>
      <c r="F27" s="281">
        <v>5508</v>
      </c>
      <c r="G27" s="281">
        <f t="shared" si="8"/>
        <v>119</v>
      </c>
      <c r="H27" s="281">
        <v>5389</v>
      </c>
      <c r="I27" s="296">
        <f t="shared" si="2"/>
        <v>111.619718309859</v>
      </c>
      <c r="J27" s="297">
        <v>1546</v>
      </c>
      <c r="K27" s="298">
        <f t="shared" si="9"/>
        <v>248.576972833118</v>
      </c>
      <c r="L27" s="284" t="s">
        <v>101</v>
      </c>
      <c r="M27" s="281">
        <v>8574</v>
      </c>
      <c r="N27" s="281">
        <v>7832</v>
      </c>
      <c r="O27" s="281">
        <v>10440</v>
      </c>
      <c r="P27" s="281">
        <v>8470</v>
      </c>
      <c r="Q27" s="281">
        <v>10304</v>
      </c>
      <c r="R27" s="281">
        <v>1834</v>
      </c>
      <c r="S27" s="281">
        <f t="shared" si="4"/>
        <v>8470</v>
      </c>
      <c r="T27" s="298">
        <f t="shared" si="5"/>
        <v>81.1302681992337</v>
      </c>
      <c r="U27" s="297">
        <v>9918</v>
      </c>
      <c r="V27" s="197">
        <f t="shared" si="6"/>
        <v>-14.5997176850171</v>
      </c>
    </row>
    <row r="28" ht="21.75" customHeight="1" spans="1:22">
      <c r="A28" s="280" t="s">
        <v>102</v>
      </c>
      <c r="B28" s="281">
        <v>22115</v>
      </c>
      <c r="C28" s="281">
        <v>25000</v>
      </c>
      <c r="D28" s="281">
        <v>25000</v>
      </c>
      <c r="E28" s="281">
        <v>25148</v>
      </c>
      <c r="F28" s="281">
        <v>25148</v>
      </c>
      <c r="G28" s="281">
        <f t="shared" si="8"/>
        <v>0</v>
      </c>
      <c r="H28" s="281">
        <v>25148</v>
      </c>
      <c r="I28" s="296">
        <f t="shared" si="2"/>
        <v>100.592</v>
      </c>
      <c r="J28" s="297">
        <v>12885</v>
      </c>
      <c r="K28" s="298">
        <f t="shared" si="9"/>
        <v>95.1726814124952</v>
      </c>
      <c r="L28" s="284" t="s">
        <v>103</v>
      </c>
      <c r="M28" s="281">
        <v>15000</v>
      </c>
      <c r="N28" s="281">
        <v>15000</v>
      </c>
      <c r="O28" s="281">
        <v>1637</v>
      </c>
      <c r="P28" s="281"/>
      <c r="Q28" s="281"/>
      <c r="R28" s="281"/>
      <c r="S28" s="281">
        <f t="shared" si="4"/>
        <v>0</v>
      </c>
      <c r="T28" s="298">
        <f t="shared" si="5"/>
        <v>0</v>
      </c>
      <c r="U28" s="298">
        <v>0</v>
      </c>
      <c r="V28" s="197" t="s">
        <v>104</v>
      </c>
    </row>
    <row r="29" s="271" customFormat="1" ht="21.75" customHeight="1" spans="1:22">
      <c r="A29" s="278" t="s">
        <v>105</v>
      </c>
      <c r="B29" s="279">
        <f>B30+B31+B32+B33+B36+B40</f>
        <v>782565</v>
      </c>
      <c r="C29" s="279">
        <f t="shared" ref="C29:H29" si="11">C30+C31+C32+C33+C36+C40</f>
        <v>729664</v>
      </c>
      <c r="D29" s="279">
        <f t="shared" si="11"/>
        <v>859220</v>
      </c>
      <c r="E29" s="279">
        <f t="shared" si="11"/>
        <v>862179</v>
      </c>
      <c r="F29" s="279">
        <f t="shared" si="11"/>
        <v>862442</v>
      </c>
      <c r="G29" s="279">
        <f t="shared" si="8"/>
        <v>263</v>
      </c>
      <c r="H29" s="279">
        <f t="shared" si="11"/>
        <v>862179</v>
      </c>
      <c r="I29" s="290" t="s">
        <v>104</v>
      </c>
      <c r="J29" s="294">
        <f>J30+J31+J32+J33+J36+J40</f>
        <v>1219544</v>
      </c>
      <c r="K29" s="292" t="s">
        <v>104</v>
      </c>
      <c r="L29" s="282" t="s">
        <v>106</v>
      </c>
      <c r="M29" s="281">
        <v>77070</v>
      </c>
      <c r="N29" s="281">
        <v>76232</v>
      </c>
      <c r="O29" s="281">
        <v>28549</v>
      </c>
      <c r="P29" s="281">
        <v>70</v>
      </c>
      <c r="Q29" s="281">
        <v>70</v>
      </c>
      <c r="R29" s="281"/>
      <c r="S29" s="281">
        <f t="shared" si="4"/>
        <v>70</v>
      </c>
      <c r="T29" s="298">
        <f t="shared" si="5"/>
        <v>0.245192476093734</v>
      </c>
      <c r="U29" s="298">
        <v>0</v>
      </c>
      <c r="V29" s="197" t="s">
        <v>104</v>
      </c>
    </row>
    <row r="30" s="271" customFormat="1" ht="21.75" customHeight="1" spans="1:22">
      <c r="A30" s="282" t="s">
        <v>107</v>
      </c>
      <c r="B30" s="281">
        <v>318021</v>
      </c>
      <c r="C30" s="281">
        <v>346732</v>
      </c>
      <c r="D30" s="281">
        <v>473089</v>
      </c>
      <c r="E30" s="281">
        <v>473089</v>
      </c>
      <c r="F30" s="281">
        <v>473089</v>
      </c>
      <c r="G30" s="283">
        <f t="shared" si="8"/>
        <v>0</v>
      </c>
      <c r="H30" s="281">
        <v>473089</v>
      </c>
      <c r="I30" s="296"/>
      <c r="J30" s="297">
        <v>423582</v>
      </c>
      <c r="K30" s="298"/>
      <c r="L30" s="282" t="s">
        <v>108</v>
      </c>
      <c r="M30" s="281">
        <v>29990</v>
      </c>
      <c r="N30" s="281">
        <v>29497</v>
      </c>
      <c r="O30" s="281">
        <v>29489</v>
      </c>
      <c r="P30" s="281">
        <v>29489</v>
      </c>
      <c r="Q30" s="281">
        <v>29489</v>
      </c>
      <c r="R30" s="281"/>
      <c r="S30" s="281">
        <f t="shared" si="4"/>
        <v>29489</v>
      </c>
      <c r="T30" s="298">
        <f t="shared" si="5"/>
        <v>100</v>
      </c>
      <c r="U30" s="297">
        <v>19599</v>
      </c>
      <c r="V30" s="197">
        <f t="shared" si="6"/>
        <v>50.4617582529721</v>
      </c>
    </row>
    <row r="31" s="271" customFormat="1" ht="21.75" customHeight="1" spans="1:22">
      <c r="A31" s="282" t="s">
        <v>109</v>
      </c>
      <c r="B31" s="281">
        <v>0</v>
      </c>
      <c r="C31" s="281"/>
      <c r="D31" s="281">
        <v>3199</v>
      </c>
      <c r="E31" s="281">
        <v>3199</v>
      </c>
      <c r="F31" s="281"/>
      <c r="G31" s="283"/>
      <c r="H31" s="281">
        <v>3199</v>
      </c>
      <c r="I31" s="296"/>
      <c r="J31" s="297">
        <v>0</v>
      </c>
      <c r="K31" s="298"/>
      <c r="L31" s="282" t="s">
        <v>110</v>
      </c>
      <c r="M31" s="281">
        <v>10</v>
      </c>
      <c r="N31" s="281">
        <v>7</v>
      </c>
      <c r="O31" s="281">
        <v>7</v>
      </c>
      <c r="P31" s="281">
        <v>7</v>
      </c>
      <c r="Q31" s="281">
        <v>7</v>
      </c>
      <c r="R31" s="281"/>
      <c r="S31" s="281">
        <f t="shared" si="4"/>
        <v>7</v>
      </c>
      <c r="T31" s="298">
        <f t="shared" si="5"/>
        <v>100</v>
      </c>
      <c r="U31" s="297">
        <v>6</v>
      </c>
      <c r="V31" s="197">
        <f t="shared" si="6"/>
        <v>16.6666666666667</v>
      </c>
    </row>
    <row r="32" s="271" customFormat="1" ht="21.75" customHeight="1" spans="1:22">
      <c r="A32" s="282" t="s">
        <v>111</v>
      </c>
      <c r="B32" s="281">
        <v>0</v>
      </c>
      <c r="C32" s="281">
        <v>47599</v>
      </c>
      <c r="D32" s="281">
        <v>47599</v>
      </c>
      <c r="E32" s="281">
        <v>47599</v>
      </c>
      <c r="F32" s="281">
        <v>47599</v>
      </c>
      <c r="G32" s="201">
        <f t="shared" si="8"/>
        <v>0</v>
      </c>
      <c r="H32" s="281">
        <v>47599</v>
      </c>
      <c r="I32" s="296"/>
      <c r="J32" s="297">
        <v>28298</v>
      </c>
      <c r="K32" s="298"/>
      <c r="L32" s="278" t="s">
        <v>112</v>
      </c>
      <c r="M32" s="279">
        <f t="shared" ref="M32:S32" si="12">M33+M34+M35+M36+M37+M40</f>
        <v>282537</v>
      </c>
      <c r="N32" s="279">
        <f t="shared" si="12"/>
        <v>270127</v>
      </c>
      <c r="O32" s="279">
        <f t="shared" si="12"/>
        <v>264195</v>
      </c>
      <c r="P32" s="279">
        <f t="shared" si="12"/>
        <v>461691</v>
      </c>
      <c r="Q32" s="279">
        <f t="shared" si="12"/>
        <v>378497</v>
      </c>
      <c r="R32" s="279">
        <f t="shared" si="12"/>
        <v>92096</v>
      </c>
      <c r="S32" s="279">
        <f t="shared" si="12"/>
        <v>461691</v>
      </c>
      <c r="T32" s="292" t="s">
        <v>104</v>
      </c>
      <c r="U32" s="294">
        <f>U33+U34+U35+U36+U37+U40</f>
        <v>712558</v>
      </c>
      <c r="V32" s="195" t="s">
        <v>104</v>
      </c>
    </row>
    <row r="33" ht="21.75" customHeight="1" spans="1:22">
      <c r="A33" s="284" t="s">
        <v>113</v>
      </c>
      <c r="B33" s="281">
        <v>255510</v>
      </c>
      <c r="C33" s="281">
        <v>93300</v>
      </c>
      <c r="D33" s="281">
        <v>93300</v>
      </c>
      <c r="E33" s="281">
        <v>96259</v>
      </c>
      <c r="F33" s="281">
        <v>96259</v>
      </c>
      <c r="G33" s="285">
        <f t="shared" si="8"/>
        <v>0</v>
      </c>
      <c r="H33" s="281">
        <v>96259</v>
      </c>
      <c r="I33" s="296"/>
      <c r="J33" s="297">
        <v>336751</v>
      </c>
      <c r="K33" s="298"/>
      <c r="L33" s="299" t="s">
        <v>114</v>
      </c>
      <c r="M33" s="281">
        <v>72027</v>
      </c>
      <c r="N33" s="281">
        <v>72027</v>
      </c>
      <c r="O33" s="281">
        <v>61478</v>
      </c>
      <c r="P33" s="281">
        <v>61478</v>
      </c>
      <c r="Q33" s="281">
        <v>61478</v>
      </c>
      <c r="R33" s="281"/>
      <c r="S33" s="281">
        <f t="shared" si="4"/>
        <v>61478</v>
      </c>
      <c r="T33" s="298"/>
      <c r="U33" s="297">
        <v>67692</v>
      </c>
      <c r="V33" s="197"/>
    </row>
    <row r="34" ht="21.75" customHeight="1" spans="1:22">
      <c r="A34" s="284" t="s">
        <v>115</v>
      </c>
      <c r="B34" s="281">
        <v>255510</v>
      </c>
      <c r="C34" s="281">
        <v>89000</v>
      </c>
      <c r="D34" s="281">
        <v>89000</v>
      </c>
      <c r="E34" s="281">
        <v>91959</v>
      </c>
      <c r="F34" s="281">
        <v>91959</v>
      </c>
      <c r="G34" s="286">
        <f t="shared" si="8"/>
        <v>0</v>
      </c>
      <c r="H34" s="281">
        <v>91959</v>
      </c>
      <c r="I34" s="296"/>
      <c r="J34" s="297">
        <v>336741</v>
      </c>
      <c r="K34" s="298"/>
      <c r="L34" s="299" t="s">
        <v>116</v>
      </c>
      <c r="M34" s="281">
        <v>83000</v>
      </c>
      <c r="N34" s="281">
        <v>83000</v>
      </c>
      <c r="O34" s="300">
        <v>87644</v>
      </c>
      <c r="P34" s="300">
        <v>87645</v>
      </c>
      <c r="Q34" s="304"/>
      <c r="R34" s="281">
        <v>87645</v>
      </c>
      <c r="S34" s="281">
        <f>Q34+R34</f>
        <v>87645</v>
      </c>
      <c r="T34" s="298"/>
      <c r="U34" s="297">
        <v>83835</v>
      </c>
      <c r="V34" s="197"/>
    </row>
    <row r="35" ht="21.75" customHeight="1" spans="1:22">
      <c r="A35" s="284" t="s">
        <v>117</v>
      </c>
      <c r="B35" s="281"/>
      <c r="C35" s="281">
        <v>4300</v>
      </c>
      <c r="D35" s="281">
        <v>4300</v>
      </c>
      <c r="E35" s="281">
        <v>4300</v>
      </c>
      <c r="F35" s="281">
        <v>4300</v>
      </c>
      <c r="G35" s="286">
        <f t="shared" si="8"/>
        <v>0</v>
      </c>
      <c r="H35" s="281">
        <v>4300</v>
      </c>
      <c r="I35" s="296"/>
      <c r="J35" s="297">
        <v>10</v>
      </c>
      <c r="K35" s="298"/>
      <c r="L35" s="299" t="s">
        <v>118</v>
      </c>
      <c r="M35" s="281">
        <v>0</v>
      </c>
      <c r="N35" s="281">
        <v>0</v>
      </c>
      <c r="O35" s="281">
        <v>0</v>
      </c>
      <c r="P35" s="281">
        <v>101113</v>
      </c>
      <c r="Q35" s="281">
        <v>101113</v>
      </c>
      <c r="R35" s="281"/>
      <c r="S35" s="281">
        <f t="shared" si="4"/>
        <v>101113</v>
      </c>
      <c r="T35" s="298"/>
      <c r="U35" s="297">
        <v>47599</v>
      </c>
      <c r="V35" s="197"/>
    </row>
    <row r="36" ht="21.75" customHeight="1" spans="1:22">
      <c r="A36" s="284" t="s">
        <v>119</v>
      </c>
      <c r="B36" s="281">
        <v>114800</v>
      </c>
      <c r="C36" s="281">
        <v>147800</v>
      </c>
      <c r="D36" s="281">
        <v>147800</v>
      </c>
      <c r="E36" s="281">
        <v>147800</v>
      </c>
      <c r="F36" s="281">
        <f>F37+F38</f>
        <v>147800</v>
      </c>
      <c r="G36" s="286">
        <f t="shared" si="8"/>
        <v>0</v>
      </c>
      <c r="H36" s="281">
        <v>147800</v>
      </c>
      <c r="I36" s="296"/>
      <c r="J36" s="297">
        <v>419000</v>
      </c>
      <c r="K36" s="298"/>
      <c r="L36" s="299" t="s">
        <v>120</v>
      </c>
      <c r="M36" s="281">
        <v>12410</v>
      </c>
      <c r="N36" s="281">
        <v>0</v>
      </c>
      <c r="O36" s="281">
        <v>0</v>
      </c>
      <c r="P36" s="281">
        <v>0</v>
      </c>
      <c r="Q36" s="281"/>
      <c r="R36" s="281"/>
      <c r="S36" s="281">
        <f t="shared" si="4"/>
        <v>0</v>
      </c>
      <c r="T36" s="298"/>
      <c r="U36" s="283">
        <v>0</v>
      </c>
      <c r="V36" s="197"/>
    </row>
    <row r="37" ht="21.75" customHeight="1" spans="1:22">
      <c r="A37" s="287" t="s">
        <v>121</v>
      </c>
      <c r="B37" s="281">
        <v>0</v>
      </c>
      <c r="C37" s="281">
        <v>33000</v>
      </c>
      <c r="D37" s="281">
        <v>33000</v>
      </c>
      <c r="E37" s="281">
        <v>33000</v>
      </c>
      <c r="F37" s="286">
        <v>33000</v>
      </c>
      <c r="G37" s="286">
        <f t="shared" si="8"/>
        <v>0</v>
      </c>
      <c r="H37" s="281">
        <v>33000</v>
      </c>
      <c r="I37" s="296"/>
      <c r="J37" s="297">
        <v>0</v>
      </c>
      <c r="K37" s="298"/>
      <c r="L37" s="299" t="s">
        <v>122</v>
      </c>
      <c r="M37" s="281">
        <v>115100</v>
      </c>
      <c r="N37" s="281">
        <v>115100</v>
      </c>
      <c r="O37" s="281">
        <v>115073</v>
      </c>
      <c r="P37" s="281">
        <v>115073</v>
      </c>
      <c r="Q37" s="281">
        <f>Q38+Q39</f>
        <v>115073</v>
      </c>
      <c r="R37" s="281"/>
      <c r="S37" s="281">
        <f t="shared" si="4"/>
        <v>115073</v>
      </c>
      <c r="T37" s="298"/>
      <c r="U37" s="297">
        <v>419199</v>
      </c>
      <c r="V37" s="197"/>
    </row>
    <row r="38" ht="21.75" customHeight="1" spans="1:22">
      <c r="A38" s="284" t="s">
        <v>123</v>
      </c>
      <c r="B38" s="281">
        <v>114800</v>
      </c>
      <c r="C38" s="281">
        <v>114800</v>
      </c>
      <c r="D38" s="281">
        <v>114800</v>
      </c>
      <c r="E38" s="281">
        <v>114800</v>
      </c>
      <c r="F38" s="286">
        <v>114800</v>
      </c>
      <c r="G38" s="286">
        <f t="shared" si="8"/>
        <v>0</v>
      </c>
      <c r="H38" s="281">
        <v>114800</v>
      </c>
      <c r="I38" s="296"/>
      <c r="J38" s="297">
        <v>419000</v>
      </c>
      <c r="K38" s="298"/>
      <c r="L38" s="280" t="s">
        <v>124</v>
      </c>
      <c r="M38" s="281">
        <v>114800</v>
      </c>
      <c r="N38" s="281">
        <v>114800</v>
      </c>
      <c r="O38" s="281">
        <v>114800</v>
      </c>
      <c r="P38" s="281">
        <v>114800</v>
      </c>
      <c r="Q38" s="281">
        <v>114800</v>
      </c>
      <c r="R38" s="281"/>
      <c r="S38" s="281">
        <f t="shared" si="4"/>
        <v>114800</v>
      </c>
      <c r="T38" s="298"/>
      <c r="U38" s="305">
        <v>419000</v>
      </c>
      <c r="V38" s="197"/>
    </row>
    <row r="39" ht="21.75" customHeight="1" spans="1:22">
      <c r="A39" s="284" t="s">
        <v>125</v>
      </c>
      <c r="B39" s="281"/>
      <c r="C39" s="281"/>
      <c r="D39" s="281"/>
      <c r="E39" s="281"/>
      <c r="F39" s="281"/>
      <c r="G39" s="286">
        <f t="shared" si="8"/>
        <v>0</v>
      </c>
      <c r="H39" s="281"/>
      <c r="I39" s="296"/>
      <c r="J39" s="286">
        <v>0</v>
      </c>
      <c r="K39" s="298"/>
      <c r="L39" s="280" t="s">
        <v>126</v>
      </c>
      <c r="M39" s="281">
        <v>300</v>
      </c>
      <c r="N39" s="281">
        <v>300</v>
      </c>
      <c r="O39" s="281">
        <v>273</v>
      </c>
      <c r="P39" s="281">
        <v>273</v>
      </c>
      <c r="Q39" s="281">
        <v>273</v>
      </c>
      <c r="R39" s="281"/>
      <c r="S39" s="281">
        <f t="shared" si="4"/>
        <v>273</v>
      </c>
      <c r="T39" s="298"/>
      <c r="U39" s="305">
        <v>199</v>
      </c>
      <c r="V39" s="197"/>
    </row>
    <row r="40" ht="21.75" customHeight="1" spans="1:22">
      <c r="A40" s="284" t="s">
        <v>127</v>
      </c>
      <c r="B40" s="281">
        <v>94234</v>
      </c>
      <c r="C40" s="281">
        <v>94233</v>
      </c>
      <c r="D40" s="281">
        <v>94233</v>
      </c>
      <c r="E40" s="281">
        <v>94233</v>
      </c>
      <c r="F40" s="281">
        <v>97695</v>
      </c>
      <c r="G40" s="286">
        <f t="shared" si="8"/>
        <v>3462</v>
      </c>
      <c r="H40" s="281">
        <v>94233</v>
      </c>
      <c r="I40" s="296"/>
      <c r="J40" s="286">
        <v>11913</v>
      </c>
      <c r="K40" s="298"/>
      <c r="L40" s="301" t="s">
        <v>128</v>
      </c>
      <c r="M40" s="281"/>
      <c r="N40" s="281"/>
      <c r="O40" s="281"/>
      <c r="P40" s="281">
        <v>96382</v>
      </c>
      <c r="Q40" s="281">
        <v>100833</v>
      </c>
      <c r="R40" s="281">
        <v>4451</v>
      </c>
      <c r="S40" s="281">
        <f t="shared" si="4"/>
        <v>96382</v>
      </c>
      <c r="T40" s="298"/>
      <c r="U40" s="305">
        <v>94233</v>
      </c>
      <c r="V40" s="197"/>
    </row>
    <row r="41" s="272" customFormat="1" ht="61" customHeight="1" spans="1:21">
      <c r="A41" s="288"/>
      <c r="B41" s="288"/>
      <c r="C41" s="288"/>
      <c r="D41" s="288"/>
      <c r="E41" s="288"/>
      <c r="F41" s="289"/>
      <c r="G41" s="288"/>
      <c r="H41" s="288"/>
      <c r="I41" s="288"/>
      <c r="J41" s="288"/>
      <c r="K41" s="288"/>
      <c r="L41" s="288"/>
      <c r="M41" s="288"/>
      <c r="N41" s="288"/>
      <c r="O41" s="288"/>
      <c r="P41" s="288"/>
      <c r="Q41" s="288"/>
      <c r="R41" s="288"/>
      <c r="S41" s="288"/>
      <c r="T41" s="288"/>
      <c r="U41" s="288"/>
    </row>
  </sheetData>
  <mergeCells count="3">
    <mergeCell ref="A1:U1"/>
    <mergeCell ref="A2:U2"/>
    <mergeCell ref="A41:U41"/>
  </mergeCells>
  <printOptions horizontalCentered="1"/>
  <pageMargins left="1.10208333333333" right="1.02361111111111" top="0.865972222222222" bottom="0.550694444444444" header="0" footer="0.236111111111111"/>
  <pageSetup paperSize="9" scale="50" firstPageNumber="22" fitToHeight="0"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zoomScale="85" zoomScaleNormal="85" workbookViewId="0">
      <selection activeCell="D13" sqref="D13"/>
    </sheetView>
  </sheetViews>
  <sheetFormatPr defaultColWidth="9" defaultRowHeight="13.5" outlineLevelCol="3"/>
  <cols>
    <col min="1" max="4" width="20.625" style="91" customWidth="1"/>
    <col min="5" max="5" width="28.875" style="91" customWidth="1"/>
    <col min="6" max="16384" width="9" style="91"/>
  </cols>
  <sheetData>
    <row r="1" s="91" customFormat="1" ht="76.5" customHeight="1" spans="1:4">
      <c r="A1" s="92" t="s">
        <v>4</v>
      </c>
      <c r="B1" s="92"/>
      <c r="C1" s="92"/>
      <c r="D1" s="92"/>
    </row>
    <row r="2" s="91" customFormat="1" ht="60" customHeight="1" spans="1:4">
      <c r="A2" s="93" t="s">
        <v>129</v>
      </c>
      <c r="B2" s="93"/>
      <c r="C2" s="93"/>
      <c r="D2" s="93"/>
    </row>
    <row r="3" s="91" customFormat="1" ht="59" customHeight="1" spans="1:4">
      <c r="A3" s="93" t="s">
        <v>130</v>
      </c>
      <c r="B3" s="93"/>
      <c r="C3" s="93"/>
      <c r="D3" s="93"/>
    </row>
    <row r="4" s="91" customFormat="1" ht="104" customHeight="1" spans="1:4">
      <c r="A4" s="93" t="s">
        <v>131</v>
      </c>
      <c r="B4" s="93"/>
      <c r="C4" s="93"/>
      <c r="D4" s="93"/>
    </row>
    <row r="5" s="91" customFormat="1" ht="22" customHeight="1" spans="1:4">
      <c r="A5" s="94" t="s">
        <v>132</v>
      </c>
      <c r="B5" s="94"/>
      <c r="C5" s="94"/>
      <c r="D5" s="94"/>
    </row>
    <row r="6" s="91" customFormat="1" ht="81" customHeight="1" spans="1:4">
      <c r="A6" s="93" t="s">
        <v>133</v>
      </c>
      <c r="B6" s="93"/>
      <c r="C6" s="93"/>
      <c r="D6" s="93"/>
    </row>
    <row r="7" s="91" customFormat="1" ht="39" customHeight="1" spans="1:4">
      <c r="A7" s="93" t="s">
        <v>134</v>
      </c>
      <c r="B7" s="93"/>
      <c r="C7" s="93"/>
      <c r="D7" s="93"/>
    </row>
    <row r="8" s="91" customFormat="1" ht="21" customHeight="1" spans="1:4">
      <c r="A8" s="94" t="s">
        <v>135</v>
      </c>
      <c r="B8" s="94"/>
      <c r="C8" s="94"/>
      <c r="D8" s="94"/>
    </row>
    <row r="9" s="91" customFormat="1" ht="62" customHeight="1" spans="1:4">
      <c r="A9" s="93" t="s">
        <v>136</v>
      </c>
      <c r="B9" s="93"/>
      <c r="C9" s="93"/>
      <c r="D9" s="93"/>
    </row>
    <row r="10" s="91" customFormat="1" ht="65" customHeight="1" spans="1:4">
      <c r="A10" s="93" t="s">
        <v>137</v>
      </c>
      <c r="B10" s="93"/>
      <c r="C10" s="93"/>
      <c r="D10" s="93"/>
    </row>
    <row r="11" s="91" customFormat="1" ht="20.25" spans="1:4">
      <c r="A11" s="96"/>
      <c r="B11" s="96"/>
      <c r="C11" s="96"/>
      <c r="D11" s="96"/>
    </row>
    <row r="12" s="91" customFormat="1" ht="20.25" spans="1:4">
      <c r="A12" s="96"/>
      <c r="B12" s="96"/>
      <c r="C12" s="96"/>
      <c r="D12" s="96"/>
    </row>
    <row r="13" s="91" customFormat="1" ht="20.25" spans="1:4">
      <c r="A13" s="96"/>
      <c r="B13" s="96"/>
      <c r="C13" s="96"/>
      <c r="D13" s="96"/>
    </row>
    <row r="14" s="91" customFormat="1" ht="20.25" spans="1:4">
      <c r="A14" s="96"/>
      <c r="B14" s="96"/>
      <c r="C14" s="96"/>
      <c r="D14" s="96"/>
    </row>
    <row r="15" s="91" customFormat="1" ht="20.25" spans="1:4">
      <c r="A15" s="96"/>
      <c r="B15" s="96"/>
      <c r="C15" s="96"/>
      <c r="D15" s="96"/>
    </row>
    <row r="16" s="91" customFormat="1" ht="20.25" spans="1:4">
      <c r="A16" s="96"/>
      <c r="B16" s="96"/>
      <c r="C16" s="96"/>
      <c r="D16" s="96"/>
    </row>
    <row r="17" s="91" customFormat="1" ht="20.25" spans="1:4">
      <c r="A17" s="96"/>
      <c r="B17" s="96"/>
      <c r="C17" s="96"/>
      <c r="D17" s="96"/>
    </row>
    <row r="18" s="91" customFormat="1" ht="20.25" spans="1:4">
      <c r="A18" s="96"/>
      <c r="B18" s="96"/>
      <c r="C18" s="96"/>
      <c r="D18" s="96"/>
    </row>
    <row r="19" s="91" customFormat="1" ht="20.25" spans="1:4">
      <c r="A19" s="96"/>
      <c r="B19" s="96"/>
      <c r="C19" s="96"/>
      <c r="D19" s="96"/>
    </row>
    <row r="20" s="91" customFormat="1" ht="20.25" spans="1:4">
      <c r="A20" s="96"/>
      <c r="B20" s="96"/>
      <c r="C20" s="96"/>
      <c r="D20" s="96"/>
    </row>
    <row r="21" s="91" customFormat="1" ht="51.75" customHeight="1" spans="1:4">
      <c r="A21" s="96"/>
      <c r="B21" s="96"/>
      <c r="C21" s="96"/>
      <c r="D21" s="96"/>
    </row>
    <row r="22" s="91" customFormat="1" ht="69" customHeight="1" spans="1:4">
      <c r="A22" s="96"/>
      <c r="B22" s="96"/>
      <c r="C22" s="96"/>
      <c r="D22" s="96"/>
    </row>
    <row r="23" s="91" customFormat="1" ht="20.25" spans="1:4">
      <c r="A23" s="96"/>
      <c r="B23" s="96"/>
      <c r="C23" s="96"/>
      <c r="D23" s="96"/>
    </row>
    <row r="24" s="91" customFormat="1" ht="20.25" spans="1:4">
      <c r="A24" s="96"/>
      <c r="B24" s="96"/>
      <c r="C24" s="96"/>
      <c r="D24" s="96"/>
    </row>
    <row r="25" s="91" customFormat="1" ht="5.25" customHeight="1" spans="1:4">
      <c r="A25" s="96"/>
      <c r="B25" s="96"/>
      <c r="C25" s="96"/>
      <c r="D25" s="96"/>
    </row>
    <row r="26" s="91" customFormat="1" ht="20.25" hidden="1" spans="1:4">
      <c r="A26" s="96"/>
      <c r="B26" s="96"/>
      <c r="C26" s="96"/>
      <c r="D26" s="96"/>
    </row>
    <row r="27" s="91" customFormat="1" ht="20.25" hidden="1" spans="1:4">
      <c r="A27" s="96"/>
      <c r="B27" s="96"/>
      <c r="C27" s="96"/>
      <c r="D27" s="96"/>
    </row>
    <row r="28" s="91" customFormat="1" ht="7.5" hidden="1" customHeight="1" spans="1:4">
      <c r="A28" s="96"/>
      <c r="B28" s="96"/>
      <c r="C28" s="96"/>
      <c r="D28" s="96"/>
    </row>
    <row r="29" s="91" customFormat="1" ht="20.25" hidden="1" spans="1:4">
      <c r="A29" s="96"/>
      <c r="B29" s="96"/>
      <c r="C29" s="96"/>
      <c r="D29" s="96"/>
    </row>
    <row r="30" s="91" customFormat="1" ht="20.25" hidden="1" spans="1:4">
      <c r="A30" s="96"/>
      <c r="B30" s="96"/>
      <c r="C30" s="96"/>
      <c r="D30" s="96"/>
    </row>
    <row r="31" s="91" customFormat="1" ht="20.25" hidden="1" spans="1:4">
      <c r="A31" s="96"/>
      <c r="B31" s="96"/>
      <c r="C31" s="96"/>
      <c r="D31" s="96"/>
    </row>
    <row r="32" s="91" customFormat="1" ht="20.25" hidden="1" spans="1:4">
      <c r="A32" s="96"/>
      <c r="B32" s="96"/>
      <c r="C32" s="96"/>
      <c r="D32" s="96"/>
    </row>
    <row r="33" s="91" customFormat="1" ht="20.25" hidden="1" spans="1:4">
      <c r="A33" s="96"/>
      <c r="B33" s="96"/>
      <c r="C33" s="96"/>
      <c r="D33" s="96"/>
    </row>
    <row r="34" s="91" customFormat="1" ht="20.25" hidden="1" spans="1:4">
      <c r="A34" s="96"/>
      <c r="B34" s="96"/>
      <c r="C34" s="96"/>
      <c r="D34" s="96"/>
    </row>
    <row r="35" s="91" customFormat="1" ht="25.5" customHeight="1" spans="1:4">
      <c r="A35" s="96"/>
      <c r="B35" s="96"/>
      <c r="C35" s="96"/>
      <c r="D35" s="96"/>
    </row>
    <row r="36" s="91" customFormat="1" ht="42.75" customHeight="1" spans="1:4">
      <c r="A36" s="96"/>
      <c r="B36" s="96"/>
      <c r="C36" s="96"/>
      <c r="D36" s="96"/>
    </row>
  </sheetData>
  <mergeCells count="10">
    <mergeCell ref="A1:D1"/>
    <mergeCell ref="A2:D2"/>
    <mergeCell ref="A3:D3"/>
    <mergeCell ref="A4:D4"/>
    <mergeCell ref="A5:D5"/>
    <mergeCell ref="A6:D6"/>
    <mergeCell ref="A7:D7"/>
    <mergeCell ref="A8:D8"/>
    <mergeCell ref="A9:D9"/>
    <mergeCell ref="A10:D10"/>
  </mergeCells>
  <printOptions horizontalCentered="1"/>
  <pageMargins left="1.10208333333333" right="1.02361111111111" top="1.45625" bottom="1.37777777777778" header="0" footer="0.236111111111111"/>
  <pageSetup paperSize="9" scale="96" firstPageNumber="22" fitToHeight="0" orientation="portrait"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45"/>
  <sheetViews>
    <sheetView showZeros="0" topLeftCell="C1" workbookViewId="0">
      <selection activeCell="E27" sqref="E27"/>
    </sheetView>
  </sheetViews>
  <sheetFormatPr defaultColWidth="21.5" defaultRowHeight="22.15" customHeight="1" outlineLevelCol="4"/>
  <cols>
    <col min="1" max="1" width="7.875" style="249" hidden="1" customWidth="1"/>
    <col min="2" max="2" width="13.875" style="250" hidden="1" customWidth="1"/>
    <col min="3" max="3" width="40.75" style="250" customWidth="1"/>
    <col min="4" max="4" width="26" style="251" customWidth="1"/>
    <col min="5" max="16384" width="21.5" style="250"/>
  </cols>
  <sheetData>
    <row r="1" ht="26.1" customHeight="1" spans="3:4">
      <c r="C1" s="105" t="s">
        <v>138</v>
      </c>
      <c r="D1" s="252"/>
    </row>
    <row r="2" ht="28.5" customHeight="1" spans="3:4">
      <c r="C2" s="253" t="s">
        <v>6</v>
      </c>
      <c r="D2" s="253"/>
    </row>
    <row r="3" ht="18.75" customHeight="1" spans="3:4">
      <c r="C3" s="254"/>
      <c r="D3" s="123" t="s">
        <v>44</v>
      </c>
    </row>
    <row r="4" ht="24" customHeight="1" spans="1:5">
      <c r="A4" s="255"/>
      <c r="B4" s="256" t="s">
        <v>139</v>
      </c>
      <c r="C4" s="257" t="s">
        <v>140</v>
      </c>
      <c r="D4" s="257" t="s">
        <v>52</v>
      </c>
      <c r="E4" s="258"/>
    </row>
    <row r="5" s="247" customFormat="1" ht="18.75" customHeight="1" spans="1:4">
      <c r="A5" s="259"/>
      <c r="B5" s="260"/>
      <c r="C5" s="244" t="s">
        <v>59</v>
      </c>
      <c r="D5" s="261">
        <v>1067768</v>
      </c>
    </row>
    <row r="6" s="247" customFormat="1" ht="18.75" customHeight="1" spans="1:4">
      <c r="A6" s="259">
        <f t="shared" ref="A6:A29" si="0">LEN(B6)</f>
        <v>3</v>
      </c>
      <c r="B6" s="262">
        <v>201</v>
      </c>
      <c r="C6" s="263" t="s">
        <v>141</v>
      </c>
      <c r="D6" s="264">
        <v>55497</v>
      </c>
    </row>
    <row r="7" s="247" customFormat="1" ht="18.75" customHeight="1" spans="1:4">
      <c r="A7" s="259">
        <f t="shared" si="0"/>
        <v>5</v>
      </c>
      <c r="B7" s="262">
        <v>20101</v>
      </c>
      <c r="C7" s="263" t="s">
        <v>142</v>
      </c>
      <c r="D7" s="264">
        <v>1435</v>
      </c>
    </row>
    <row r="8" s="247" customFormat="1" ht="18.75" customHeight="1" spans="1:4">
      <c r="A8" s="259">
        <f t="shared" si="0"/>
        <v>7</v>
      </c>
      <c r="B8" s="262">
        <v>2010101</v>
      </c>
      <c r="C8" s="262" t="s">
        <v>143</v>
      </c>
      <c r="D8" s="264">
        <v>725</v>
      </c>
    </row>
    <row r="9" s="247" customFormat="1" ht="18.75" customHeight="1" spans="1:4">
      <c r="A9" s="259">
        <f t="shared" si="0"/>
        <v>7</v>
      </c>
      <c r="B9" s="262">
        <v>2010102</v>
      </c>
      <c r="C9" s="262" t="s">
        <v>144</v>
      </c>
      <c r="D9" s="264">
        <v>307</v>
      </c>
    </row>
    <row r="10" s="247" customFormat="1" ht="18.75" customHeight="1" spans="1:4">
      <c r="A10" s="259">
        <f t="shared" si="0"/>
        <v>7</v>
      </c>
      <c r="B10" s="262">
        <v>2010104</v>
      </c>
      <c r="C10" s="262" t="s">
        <v>145</v>
      </c>
      <c r="D10" s="264">
        <v>40</v>
      </c>
    </row>
    <row r="11" s="247" customFormat="1" ht="18.75" customHeight="1" spans="1:4">
      <c r="A11" s="259">
        <f t="shared" si="0"/>
        <v>7</v>
      </c>
      <c r="B11" s="262">
        <v>2010106</v>
      </c>
      <c r="C11" s="262" t="s">
        <v>146</v>
      </c>
      <c r="D11" s="264">
        <v>45</v>
      </c>
    </row>
    <row r="12" s="247" customFormat="1" ht="18.75" customHeight="1" spans="1:4">
      <c r="A12" s="259">
        <f t="shared" si="0"/>
        <v>7</v>
      </c>
      <c r="B12" s="262">
        <v>2010108</v>
      </c>
      <c r="C12" s="262" t="s">
        <v>147</v>
      </c>
      <c r="D12" s="264">
        <v>209</v>
      </c>
    </row>
    <row r="13" s="247" customFormat="1" ht="18.75" customHeight="1" spans="1:4">
      <c r="A13" s="259">
        <f t="shared" si="0"/>
        <v>7</v>
      </c>
      <c r="B13" s="262">
        <v>2010150</v>
      </c>
      <c r="C13" s="262" t="s">
        <v>148</v>
      </c>
      <c r="D13" s="264">
        <v>94</v>
      </c>
    </row>
    <row r="14" s="247" customFormat="1" ht="18.75" customHeight="1" spans="1:4">
      <c r="A14" s="259">
        <f t="shared" si="0"/>
        <v>7</v>
      </c>
      <c r="B14" s="262">
        <v>2010199</v>
      </c>
      <c r="C14" s="262" t="s">
        <v>149</v>
      </c>
      <c r="D14" s="264">
        <v>15</v>
      </c>
    </row>
    <row r="15" s="247" customFormat="1" ht="18.75" customHeight="1" spans="1:4">
      <c r="A15" s="259">
        <f t="shared" si="0"/>
        <v>5</v>
      </c>
      <c r="B15" s="262">
        <v>20102</v>
      </c>
      <c r="C15" s="263" t="s">
        <v>150</v>
      </c>
      <c r="D15" s="264">
        <v>1003</v>
      </c>
    </row>
    <row r="16" s="247" customFormat="1" ht="18.75" customHeight="1" spans="1:4">
      <c r="A16" s="259">
        <f t="shared" si="0"/>
        <v>7</v>
      </c>
      <c r="B16" s="262">
        <v>2010201</v>
      </c>
      <c r="C16" s="262" t="s">
        <v>143</v>
      </c>
      <c r="D16" s="264">
        <v>604</v>
      </c>
    </row>
    <row r="17" s="247" customFormat="1" ht="18.75" customHeight="1" spans="1:4">
      <c r="A17" s="259">
        <f t="shared" si="0"/>
        <v>7</v>
      </c>
      <c r="B17" s="262">
        <v>2010202</v>
      </c>
      <c r="C17" s="262" t="s">
        <v>144</v>
      </c>
      <c r="D17" s="264">
        <v>78</v>
      </c>
    </row>
    <row r="18" s="247" customFormat="1" ht="18.75" customHeight="1" spans="1:4">
      <c r="A18" s="259">
        <f t="shared" si="0"/>
        <v>7</v>
      </c>
      <c r="B18" s="262">
        <v>2010204</v>
      </c>
      <c r="C18" s="262" t="s">
        <v>151</v>
      </c>
      <c r="D18" s="264">
        <v>7</v>
      </c>
    </row>
    <row r="19" s="247" customFormat="1" ht="18.75" customHeight="1" spans="1:4">
      <c r="A19" s="259">
        <f t="shared" si="0"/>
        <v>7</v>
      </c>
      <c r="B19" s="262">
        <v>2010205</v>
      </c>
      <c r="C19" s="262" t="s">
        <v>152</v>
      </c>
      <c r="D19" s="264">
        <v>209</v>
      </c>
    </row>
    <row r="20" s="247" customFormat="1" ht="18.75" customHeight="1" spans="1:4">
      <c r="A20" s="259">
        <f t="shared" si="0"/>
        <v>7</v>
      </c>
      <c r="B20" s="262">
        <v>2010250</v>
      </c>
      <c r="C20" s="262" t="s">
        <v>148</v>
      </c>
      <c r="D20" s="264">
        <v>105</v>
      </c>
    </row>
    <row r="21" s="247" customFormat="1" ht="18.75" customHeight="1" spans="1:4">
      <c r="A21" s="259">
        <f t="shared" si="0"/>
        <v>5</v>
      </c>
      <c r="B21" s="262">
        <v>20103</v>
      </c>
      <c r="C21" s="263" t="s">
        <v>153</v>
      </c>
      <c r="D21" s="264">
        <v>19662</v>
      </c>
    </row>
    <row r="22" s="247" customFormat="1" ht="18.75" customHeight="1" spans="1:4">
      <c r="A22" s="259">
        <f t="shared" si="0"/>
        <v>7</v>
      </c>
      <c r="B22" s="262">
        <v>2010301</v>
      </c>
      <c r="C22" s="262" t="s">
        <v>143</v>
      </c>
      <c r="D22" s="264">
        <v>8115</v>
      </c>
    </row>
    <row r="23" s="247" customFormat="1" ht="18.75" customHeight="1" spans="1:4">
      <c r="A23" s="259">
        <f t="shared" si="0"/>
        <v>7</v>
      </c>
      <c r="B23" s="262">
        <v>2010302</v>
      </c>
      <c r="C23" s="262" t="s">
        <v>144</v>
      </c>
      <c r="D23" s="264">
        <v>6372</v>
      </c>
    </row>
    <row r="24" s="247" customFormat="1" ht="18.75" customHeight="1" spans="1:4">
      <c r="A24" s="259">
        <f t="shared" si="0"/>
        <v>7</v>
      </c>
      <c r="B24" s="262">
        <v>2010306</v>
      </c>
      <c r="C24" s="262" t="s">
        <v>154</v>
      </c>
      <c r="D24" s="264">
        <v>1369</v>
      </c>
    </row>
    <row r="25" s="247" customFormat="1" ht="18.75" customHeight="1" spans="1:4">
      <c r="A25" s="259">
        <f t="shared" si="0"/>
        <v>7</v>
      </c>
      <c r="B25" s="262">
        <v>2010308</v>
      </c>
      <c r="C25" s="262" t="s">
        <v>155</v>
      </c>
      <c r="D25" s="264">
        <v>418</v>
      </c>
    </row>
    <row r="26" s="247" customFormat="1" ht="18.75" customHeight="1" spans="1:4">
      <c r="A26" s="259">
        <f t="shared" si="0"/>
        <v>7</v>
      </c>
      <c r="B26" s="262">
        <v>2010350</v>
      </c>
      <c r="C26" s="262" t="s">
        <v>148</v>
      </c>
      <c r="D26" s="264">
        <v>2325</v>
      </c>
    </row>
    <row r="27" s="247" customFormat="1" ht="18.75" customHeight="1" spans="1:4">
      <c r="A27" s="259">
        <f t="shared" si="0"/>
        <v>7</v>
      </c>
      <c r="B27" s="262">
        <v>2010399</v>
      </c>
      <c r="C27" s="262" t="s">
        <v>156</v>
      </c>
      <c r="D27" s="264">
        <v>1063</v>
      </c>
    </row>
    <row r="28" s="247" customFormat="1" ht="18.75" customHeight="1" spans="1:4">
      <c r="A28" s="259">
        <f t="shared" si="0"/>
        <v>5</v>
      </c>
      <c r="B28" s="262">
        <v>20104</v>
      </c>
      <c r="C28" s="263" t="s">
        <v>157</v>
      </c>
      <c r="D28" s="264">
        <v>3144</v>
      </c>
    </row>
    <row r="29" s="247" customFormat="1" ht="18.75" customHeight="1" spans="1:4">
      <c r="A29" s="259">
        <f t="shared" si="0"/>
        <v>7</v>
      </c>
      <c r="B29" s="262">
        <v>2010401</v>
      </c>
      <c r="C29" s="262" t="s">
        <v>143</v>
      </c>
      <c r="D29" s="264">
        <v>935</v>
      </c>
    </row>
    <row r="30" s="248" customFormat="1" ht="18.75" customHeight="1" spans="1:4">
      <c r="A30" s="265" t="s">
        <v>158</v>
      </c>
      <c r="B30" s="262">
        <v>2010402</v>
      </c>
      <c r="C30" s="262" t="s">
        <v>144</v>
      </c>
      <c r="D30" s="264">
        <v>1595</v>
      </c>
    </row>
    <row r="31" s="247" customFormat="1" ht="18.75" customHeight="1" spans="1:4">
      <c r="A31" s="259">
        <f t="shared" ref="A31:A94" si="1">LEN(B31)</f>
        <v>7</v>
      </c>
      <c r="B31" s="262">
        <v>2010408</v>
      </c>
      <c r="C31" s="262" t="s">
        <v>159</v>
      </c>
      <c r="D31" s="264">
        <v>8</v>
      </c>
    </row>
    <row r="32" s="247" customFormat="1" ht="18.75" customHeight="1" spans="1:4">
      <c r="A32" s="259">
        <f t="shared" si="1"/>
        <v>7</v>
      </c>
      <c r="B32" s="262">
        <v>2010450</v>
      </c>
      <c r="C32" s="262" t="s">
        <v>148</v>
      </c>
      <c r="D32" s="264">
        <v>573</v>
      </c>
    </row>
    <row r="33" s="247" customFormat="1" ht="18.75" customHeight="1" spans="1:4">
      <c r="A33" s="259">
        <f t="shared" si="1"/>
        <v>7</v>
      </c>
      <c r="B33" s="262">
        <v>2010499</v>
      </c>
      <c r="C33" s="262" t="s">
        <v>160</v>
      </c>
      <c r="D33" s="264">
        <v>33</v>
      </c>
    </row>
    <row r="34" s="247" customFormat="1" ht="18.75" customHeight="1" spans="1:4">
      <c r="A34" s="259">
        <f t="shared" si="1"/>
        <v>5</v>
      </c>
      <c r="B34" s="262">
        <v>20105</v>
      </c>
      <c r="C34" s="263" t="s">
        <v>161</v>
      </c>
      <c r="D34" s="264">
        <v>1021</v>
      </c>
    </row>
    <row r="35" s="247" customFormat="1" ht="18.75" customHeight="1" spans="1:4">
      <c r="A35" s="259">
        <f t="shared" si="1"/>
        <v>7</v>
      </c>
      <c r="B35" s="262">
        <v>2010501</v>
      </c>
      <c r="C35" s="262" t="s">
        <v>143</v>
      </c>
      <c r="D35" s="264">
        <v>556</v>
      </c>
    </row>
    <row r="36" s="247" customFormat="1" ht="18.75" customHeight="1" spans="1:4">
      <c r="A36" s="259">
        <f t="shared" si="1"/>
        <v>7</v>
      </c>
      <c r="B36" s="262">
        <v>2010502</v>
      </c>
      <c r="C36" s="262" t="s">
        <v>144</v>
      </c>
      <c r="D36" s="264">
        <v>155</v>
      </c>
    </row>
    <row r="37" s="247" customFormat="1" ht="18.75" customHeight="1" spans="1:4">
      <c r="A37" s="259">
        <f t="shared" si="1"/>
        <v>7</v>
      </c>
      <c r="B37" s="262">
        <v>2010505</v>
      </c>
      <c r="C37" s="262" t="s">
        <v>162</v>
      </c>
      <c r="D37" s="264">
        <v>84</v>
      </c>
    </row>
    <row r="38" s="247" customFormat="1" ht="18.75" customHeight="1" spans="1:4">
      <c r="A38" s="259">
        <f t="shared" si="1"/>
        <v>7</v>
      </c>
      <c r="B38" s="262">
        <v>2010507</v>
      </c>
      <c r="C38" s="262" t="s">
        <v>163</v>
      </c>
      <c r="D38" s="264">
        <v>25</v>
      </c>
    </row>
    <row r="39" s="247" customFormat="1" ht="18.75" customHeight="1" spans="1:4">
      <c r="A39" s="259">
        <f t="shared" si="1"/>
        <v>7</v>
      </c>
      <c r="B39" s="262">
        <v>2010508</v>
      </c>
      <c r="C39" s="262" t="s">
        <v>164</v>
      </c>
      <c r="D39" s="264">
        <v>201</v>
      </c>
    </row>
    <row r="40" s="247" customFormat="1" ht="18.75" customHeight="1" spans="1:4">
      <c r="A40" s="259">
        <f t="shared" si="1"/>
        <v>5</v>
      </c>
      <c r="B40" s="262">
        <v>20106</v>
      </c>
      <c r="C40" s="263" t="s">
        <v>165</v>
      </c>
      <c r="D40" s="264">
        <v>3010</v>
      </c>
    </row>
    <row r="41" s="247" customFormat="1" ht="18.75" customHeight="1" spans="1:4">
      <c r="A41" s="259">
        <f t="shared" si="1"/>
        <v>7</v>
      </c>
      <c r="B41" s="262">
        <v>2010601</v>
      </c>
      <c r="C41" s="262" t="s">
        <v>143</v>
      </c>
      <c r="D41" s="264">
        <v>1341</v>
      </c>
    </row>
    <row r="42" s="247" customFormat="1" ht="18.75" customHeight="1" spans="1:4">
      <c r="A42" s="259">
        <f t="shared" si="1"/>
        <v>7</v>
      </c>
      <c r="B42" s="262">
        <v>2010602</v>
      </c>
      <c r="C42" s="262" t="s">
        <v>144</v>
      </c>
      <c r="D42" s="264">
        <v>308</v>
      </c>
    </row>
    <row r="43" s="247" customFormat="1" ht="18.75" customHeight="1" spans="1:4">
      <c r="A43" s="259">
        <f t="shared" si="1"/>
        <v>7</v>
      </c>
      <c r="B43" s="262">
        <v>2010608</v>
      </c>
      <c r="C43" s="262" t="s">
        <v>166</v>
      </c>
      <c r="D43" s="264">
        <v>998</v>
      </c>
    </row>
    <row r="44" s="247" customFormat="1" ht="18.75" customHeight="1" spans="1:4">
      <c r="A44" s="259">
        <f t="shared" si="1"/>
        <v>7</v>
      </c>
      <c r="B44" s="262">
        <v>2010650</v>
      </c>
      <c r="C44" s="262" t="s">
        <v>148</v>
      </c>
      <c r="D44" s="264">
        <v>360</v>
      </c>
    </row>
    <row r="45" s="247" customFormat="1" ht="18.75" customHeight="1" spans="1:4">
      <c r="A45" s="259">
        <f t="shared" si="1"/>
        <v>7</v>
      </c>
      <c r="B45" s="262">
        <v>2010699</v>
      </c>
      <c r="C45" s="262" t="s">
        <v>167</v>
      </c>
      <c r="D45" s="264">
        <v>3</v>
      </c>
    </row>
    <row r="46" s="247" customFormat="1" ht="18.75" customHeight="1" spans="1:4">
      <c r="A46" s="259">
        <f t="shared" si="1"/>
        <v>5</v>
      </c>
      <c r="B46" s="262">
        <v>20107</v>
      </c>
      <c r="C46" s="263" t="s">
        <v>168</v>
      </c>
      <c r="D46" s="264">
        <v>2836</v>
      </c>
    </row>
    <row r="47" s="247" customFormat="1" ht="18.75" customHeight="1" spans="1:4">
      <c r="A47" s="259">
        <f t="shared" si="1"/>
        <v>7</v>
      </c>
      <c r="B47" s="262">
        <v>2010701</v>
      </c>
      <c r="C47" s="262" t="s">
        <v>143</v>
      </c>
      <c r="D47" s="264">
        <v>1971</v>
      </c>
    </row>
    <row r="48" s="247" customFormat="1" ht="18.75" customHeight="1" spans="1:4">
      <c r="A48" s="259">
        <f t="shared" si="1"/>
        <v>7</v>
      </c>
      <c r="B48" s="262">
        <v>2010702</v>
      </c>
      <c r="C48" s="262" t="s">
        <v>144</v>
      </c>
      <c r="D48" s="264">
        <v>15</v>
      </c>
    </row>
    <row r="49" s="247" customFormat="1" ht="18.75" customHeight="1" spans="1:4">
      <c r="A49" s="259">
        <f t="shared" si="1"/>
        <v>7</v>
      </c>
      <c r="B49" s="262">
        <v>2010710</v>
      </c>
      <c r="C49" s="262" t="s">
        <v>169</v>
      </c>
      <c r="D49" s="264">
        <v>850</v>
      </c>
    </row>
    <row r="50" s="247" customFormat="1" ht="18.75" customHeight="1" spans="1:4">
      <c r="A50" s="259">
        <f t="shared" si="1"/>
        <v>5</v>
      </c>
      <c r="B50" s="262">
        <v>20108</v>
      </c>
      <c r="C50" s="263" t="s">
        <v>170</v>
      </c>
      <c r="D50" s="264">
        <v>407</v>
      </c>
    </row>
    <row r="51" s="247" customFormat="1" ht="18.75" customHeight="1" spans="1:4">
      <c r="A51" s="259">
        <f t="shared" si="1"/>
        <v>7</v>
      </c>
      <c r="B51" s="262">
        <v>2010804</v>
      </c>
      <c r="C51" s="262" t="s">
        <v>171</v>
      </c>
      <c r="D51" s="264">
        <v>407</v>
      </c>
    </row>
    <row r="52" s="247" customFormat="1" ht="18.75" customHeight="1" spans="1:4">
      <c r="A52" s="259">
        <f t="shared" si="1"/>
        <v>5</v>
      </c>
      <c r="B52" s="262">
        <v>20111</v>
      </c>
      <c r="C52" s="263" t="s">
        <v>172</v>
      </c>
      <c r="D52" s="264">
        <v>3288</v>
      </c>
    </row>
    <row r="53" s="247" customFormat="1" ht="18.75" customHeight="1" spans="1:4">
      <c r="A53" s="259">
        <f t="shared" si="1"/>
        <v>7</v>
      </c>
      <c r="B53" s="262">
        <v>2011101</v>
      </c>
      <c r="C53" s="262" t="s">
        <v>143</v>
      </c>
      <c r="D53" s="264">
        <v>2456</v>
      </c>
    </row>
    <row r="54" s="247" customFormat="1" ht="18.75" customHeight="1" spans="1:4">
      <c r="A54" s="259">
        <f t="shared" si="1"/>
        <v>7</v>
      </c>
      <c r="B54" s="262">
        <v>2011102</v>
      </c>
      <c r="C54" s="262" t="s">
        <v>144</v>
      </c>
      <c r="D54" s="264">
        <v>516</v>
      </c>
    </row>
    <row r="55" s="247" customFormat="1" ht="18.75" customHeight="1" spans="1:4">
      <c r="A55" s="259">
        <f t="shared" si="1"/>
        <v>7</v>
      </c>
      <c r="B55" s="262">
        <v>2011104</v>
      </c>
      <c r="C55" s="262" t="s">
        <v>173</v>
      </c>
      <c r="D55" s="264">
        <v>210</v>
      </c>
    </row>
    <row r="56" s="247" customFormat="1" ht="18.75" customHeight="1" spans="1:4">
      <c r="A56" s="259">
        <f t="shared" si="1"/>
        <v>7</v>
      </c>
      <c r="B56" s="262">
        <v>2011150</v>
      </c>
      <c r="C56" s="262" t="s">
        <v>148</v>
      </c>
      <c r="D56" s="264">
        <v>106</v>
      </c>
    </row>
    <row r="57" s="247" customFormat="1" ht="18.75" customHeight="1" spans="1:4">
      <c r="A57" s="259">
        <f t="shared" si="1"/>
        <v>5</v>
      </c>
      <c r="B57" s="262">
        <v>20113</v>
      </c>
      <c r="C57" s="263" t="s">
        <v>174</v>
      </c>
      <c r="D57" s="264">
        <v>1637</v>
      </c>
    </row>
    <row r="58" s="247" customFormat="1" ht="18.75" customHeight="1" spans="1:4">
      <c r="A58" s="259">
        <f t="shared" si="1"/>
        <v>7</v>
      </c>
      <c r="B58" s="262">
        <v>2011301</v>
      </c>
      <c r="C58" s="262" t="s">
        <v>143</v>
      </c>
      <c r="D58" s="264">
        <v>957</v>
      </c>
    </row>
    <row r="59" s="247" customFormat="1" ht="18.75" customHeight="1" spans="1:4">
      <c r="A59" s="259">
        <f t="shared" si="1"/>
        <v>7</v>
      </c>
      <c r="B59" s="262">
        <v>2011308</v>
      </c>
      <c r="C59" s="262" t="s">
        <v>175</v>
      </c>
      <c r="D59" s="264">
        <v>312</v>
      </c>
    </row>
    <row r="60" s="247" customFormat="1" ht="18.75" customHeight="1" spans="1:4">
      <c r="A60" s="259">
        <f t="shared" si="1"/>
        <v>7</v>
      </c>
      <c r="B60" s="262">
        <v>2011350</v>
      </c>
      <c r="C60" s="262" t="s">
        <v>148</v>
      </c>
      <c r="D60" s="264">
        <v>368</v>
      </c>
    </row>
    <row r="61" s="247" customFormat="1" ht="18.75" customHeight="1" spans="1:4">
      <c r="A61" s="259">
        <f t="shared" si="1"/>
        <v>5</v>
      </c>
      <c r="B61" s="262">
        <v>20114</v>
      </c>
      <c r="C61" s="263" t="s">
        <v>176</v>
      </c>
      <c r="D61" s="264">
        <v>10</v>
      </c>
    </row>
    <row r="62" s="247" customFormat="1" ht="18.75" customHeight="1" spans="1:4">
      <c r="A62" s="259">
        <f t="shared" si="1"/>
        <v>7</v>
      </c>
      <c r="B62" s="262">
        <v>2011499</v>
      </c>
      <c r="C62" s="262" t="s">
        <v>177</v>
      </c>
      <c r="D62" s="264">
        <v>10</v>
      </c>
    </row>
    <row r="63" s="247" customFormat="1" ht="18.75" customHeight="1" spans="1:4">
      <c r="A63" s="259">
        <f t="shared" si="1"/>
        <v>5</v>
      </c>
      <c r="B63" s="262">
        <v>20125</v>
      </c>
      <c r="C63" s="263" t="s">
        <v>178</v>
      </c>
      <c r="D63" s="264">
        <v>89</v>
      </c>
    </row>
    <row r="64" s="247" customFormat="1" ht="18.75" customHeight="1" spans="1:4">
      <c r="A64" s="259">
        <f t="shared" si="1"/>
        <v>7</v>
      </c>
      <c r="B64" s="262">
        <v>2012505</v>
      </c>
      <c r="C64" s="262" t="s">
        <v>179</v>
      </c>
      <c r="D64" s="264">
        <v>18</v>
      </c>
    </row>
    <row r="65" s="247" customFormat="1" ht="18.75" customHeight="1" spans="1:4">
      <c r="A65" s="259">
        <f t="shared" si="1"/>
        <v>7</v>
      </c>
      <c r="B65" s="262">
        <v>2012550</v>
      </c>
      <c r="C65" s="262" t="s">
        <v>148</v>
      </c>
      <c r="D65" s="264">
        <v>71</v>
      </c>
    </row>
    <row r="66" s="247" customFormat="1" ht="18.75" customHeight="1" spans="1:4">
      <c r="A66" s="259">
        <f t="shared" si="1"/>
        <v>5</v>
      </c>
      <c r="B66" s="262">
        <v>20126</v>
      </c>
      <c r="C66" s="263" t="s">
        <v>180</v>
      </c>
      <c r="D66" s="264">
        <v>606</v>
      </c>
    </row>
    <row r="67" s="247" customFormat="1" ht="18.75" customHeight="1" spans="1:4">
      <c r="A67" s="259">
        <f t="shared" si="1"/>
        <v>7</v>
      </c>
      <c r="B67" s="262">
        <v>2012601</v>
      </c>
      <c r="C67" s="262" t="s">
        <v>143</v>
      </c>
      <c r="D67" s="264">
        <v>434</v>
      </c>
    </row>
    <row r="68" s="247" customFormat="1" ht="18.75" customHeight="1" spans="1:4">
      <c r="A68" s="259">
        <f t="shared" si="1"/>
        <v>7</v>
      </c>
      <c r="B68" s="262">
        <v>2012604</v>
      </c>
      <c r="C68" s="262" t="s">
        <v>181</v>
      </c>
      <c r="D68" s="264">
        <v>172</v>
      </c>
    </row>
    <row r="69" s="247" customFormat="1" ht="18.75" customHeight="1" spans="1:4">
      <c r="A69" s="259">
        <f t="shared" si="1"/>
        <v>5</v>
      </c>
      <c r="B69" s="262">
        <v>20128</v>
      </c>
      <c r="C69" s="263" t="s">
        <v>182</v>
      </c>
      <c r="D69" s="264">
        <v>669</v>
      </c>
    </row>
    <row r="70" s="247" customFormat="1" ht="18.75" customHeight="1" spans="1:4">
      <c r="A70" s="259">
        <f t="shared" si="1"/>
        <v>7</v>
      </c>
      <c r="B70" s="262">
        <v>2012801</v>
      </c>
      <c r="C70" s="262" t="s">
        <v>143</v>
      </c>
      <c r="D70" s="264">
        <v>450</v>
      </c>
    </row>
    <row r="71" s="247" customFormat="1" ht="18.75" customHeight="1" spans="1:4">
      <c r="A71" s="259">
        <f t="shared" si="1"/>
        <v>7</v>
      </c>
      <c r="B71" s="262">
        <v>2012802</v>
      </c>
      <c r="C71" s="262" t="s">
        <v>144</v>
      </c>
      <c r="D71" s="264">
        <v>219</v>
      </c>
    </row>
    <row r="72" s="247" customFormat="1" ht="18.75" customHeight="1" spans="1:4">
      <c r="A72" s="259">
        <f t="shared" si="1"/>
        <v>5</v>
      </c>
      <c r="B72" s="262">
        <v>20129</v>
      </c>
      <c r="C72" s="263" t="s">
        <v>183</v>
      </c>
      <c r="D72" s="264">
        <v>1896</v>
      </c>
    </row>
    <row r="73" s="247" customFormat="1" ht="18.75" customHeight="1" spans="1:4">
      <c r="A73" s="259">
        <f t="shared" si="1"/>
        <v>7</v>
      </c>
      <c r="B73" s="262">
        <v>2012901</v>
      </c>
      <c r="C73" s="262" t="s">
        <v>143</v>
      </c>
      <c r="D73" s="264">
        <v>692</v>
      </c>
    </row>
    <row r="74" s="247" customFormat="1" ht="18.75" customHeight="1" spans="1:4">
      <c r="A74" s="259">
        <f t="shared" si="1"/>
        <v>7</v>
      </c>
      <c r="B74" s="262">
        <v>2012902</v>
      </c>
      <c r="C74" s="262" t="s">
        <v>144</v>
      </c>
      <c r="D74" s="264">
        <v>660</v>
      </c>
    </row>
    <row r="75" s="247" customFormat="1" ht="18.75" customHeight="1" spans="1:4">
      <c r="A75" s="259">
        <f t="shared" si="1"/>
        <v>7</v>
      </c>
      <c r="B75" s="262">
        <v>2012950</v>
      </c>
      <c r="C75" s="262" t="s">
        <v>148</v>
      </c>
      <c r="D75" s="264">
        <v>265</v>
      </c>
    </row>
    <row r="76" s="247" customFormat="1" ht="18.75" customHeight="1" spans="1:4">
      <c r="A76" s="259">
        <f t="shared" si="1"/>
        <v>7</v>
      </c>
      <c r="B76" s="262">
        <v>2012999</v>
      </c>
      <c r="C76" s="262" t="s">
        <v>184</v>
      </c>
      <c r="D76" s="264">
        <v>279</v>
      </c>
    </row>
    <row r="77" s="247" customFormat="1" ht="18.75" customHeight="1" spans="1:4">
      <c r="A77" s="259">
        <f t="shared" si="1"/>
        <v>5</v>
      </c>
      <c r="B77" s="262">
        <v>20131</v>
      </c>
      <c r="C77" s="263" t="s">
        <v>185</v>
      </c>
      <c r="D77" s="264">
        <v>3253</v>
      </c>
    </row>
    <row r="78" s="247" customFormat="1" ht="18.75" customHeight="1" spans="1:4">
      <c r="A78" s="259">
        <f t="shared" si="1"/>
        <v>7</v>
      </c>
      <c r="B78" s="262">
        <v>2013101</v>
      </c>
      <c r="C78" s="262" t="s">
        <v>143</v>
      </c>
      <c r="D78" s="264">
        <v>1064</v>
      </c>
    </row>
    <row r="79" s="247" customFormat="1" ht="18.75" customHeight="1" spans="1:4">
      <c r="A79" s="259">
        <f t="shared" si="1"/>
        <v>7</v>
      </c>
      <c r="B79" s="262">
        <v>2013102</v>
      </c>
      <c r="C79" s="262" t="s">
        <v>144</v>
      </c>
      <c r="D79" s="264">
        <v>1953</v>
      </c>
    </row>
    <row r="80" s="247" customFormat="1" ht="18.75" customHeight="1" spans="1:4">
      <c r="A80" s="259">
        <f t="shared" si="1"/>
        <v>7</v>
      </c>
      <c r="B80" s="262">
        <v>2013150</v>
      </c>
      <c r="C80" s="262" t="s">
        <v>148</v>
      </c>
      <c r="D80" s="264">
        <v>236</v>
      </c>
    </row>
    <row r="81" s="247" customFormat="1" ht="18.75" customHeight="1" spans="1:4">
      <c r="A81" s="259">
        <f t="shared" si="1"/>
        <v>5</v>
      </c>
      <c r="B81" s="262">
        <v>20132</v>
      </c>
      <c r="C81" s="263" t="s">
        <v>186</v>
      </c>
      <c r="D81" s="264">
        <v>5087</v>
      </c>
    </row>
    <row r="82" s="247" customFormat="1" ht="18.75" customHeight="1" spans="1:4">
      <c r="A82" s="259">
        <f t="shared" si="1"/>
        <v>7</v>
      </c>
      <c r="B82" s="262">
        <v>2013201</v>
      </c>
      <c r="C82" s="262" t="s">
        <v>143</v>
      </c>
      <c r="D82" s="264">
        <v>1361</v>
      </c>
    </row>
    <row r="83" s="247" customFormat="1" ht="18.75" customHeight="1" spans="1:4">
      <c r="A83" s="259">
        <f t="shared" si="1"/>
        <v>7</v>
      </c>
      <c r="B83" s="262">
        <v>2013202</v>
      </c>
      <c r="C83" s="262" t="s">
        <v>144</v>
      </c>
      <c r="D83" s="264">
        <v>3726</v>
      </c>
    </row>
    <row r="84" s="247" customFormat="1" ht="18.75" customHeight="1" spans="1:4">
      <c r="A84" s="259">
        <f t="shared" si="1"/>
        <v>5</v>
      </c>
      <c r="B84" s="262">
        <v>20133</v>
      </c>
      <c r="C84" s="263" t="s">
        <v>187</v>
      </c>
      <c r="D84" s="264">
        <v>2075</v>
      </c>
    </row>
    <row r="85" s="247" customFormat="1" ht="18.75" customHeight="1" spans="1:4">
      <c r="A85" s="259">
        <f t="shared" si="1"/>
        <v>7</v>
      </c>
      <c r="B85" s="262">
        <v>2013301</v>
      </c>
      <c r="C85" s="262" t="s">
        <v>143</v>
      </c>
      <c r="D85" s="264">
        <v>708</v>
      </c>
    </row>
    <row r="86" s="247" customFormat="1" ht="18.75" customHeight="1" spans="1:4">
      <c r="A86" s="259">
        <f t="shared" si="1"/>
        <v>7</v>
      </c>
      <c r="B86" s="262">
        <v>2013302</v>
      </c>
      <c r="C86" s="262" t="s">
        <v>144</v>
      </c>
      <c r="D86" s="264">
        <v>1233</v>
      </c>
    </row>
    <row r="87" s="247" customFormat="1" ht="18.75" customHeight="1" spans="1:4">
      <c r="A87" s="259">
        <f t="shared" si="1"/>
        <v>7</v>
      </c>
      <c r="B87" s="262">
        <v>2013350</v>
      </c>
      <c r="C87" s="262" t="s">
        <v>148</v>
      </c>
      <c r="D87" s="264">
        <v>134</v>
      </c>
    </row>
    <row r="88" s="247" customFormat="1" ht="18.75" customHeight="1" spans="1:4">
      <c r="A88" s="259">
        <f t="shared" si="1"/>
        <v>5</v>
      </c>
      <c r="B88" s="262">
        <v>20134</v>
      </c>
      <c r="C88" s="263" t="s">
        <v>188</v>
      </c>
      <c r="D88" s="264">
        <v>733</v>
      </c>
    </row>
    <row r="89" s="247" customFormat="1" ht="18.75" customHeight="1" spans="1:4">
      <c r="A89" s="259">
        <f t="shared" si="1"/>
        <v>7</v>
      </c>
      <c r="B89" s="262">
        <v>2013401</v>
      </c>
      <c r="C89" s="262" t="s">
        <v>143</v>
      </c>
      <c r="D89" s="264">
        <v>374</v>
      </c>
    </row>
    <row r="90" s="247" customFormat="1" ht="18.75" customHeight="1" spans="1:4">
      <c r="A90" s="259">
        <f t="shared" si="1"/>
        <v>7</v>
      </c>
      <c r="B90" s="262">
        <v>2013402</v>
      </c>
      <c r="C90" s="262" t="s">
        <v>144</v>
      </c>
      <c r="D90" s="264">
        <v>172</v>
      </c>
    </row>
    <row r="91" s="247" customFormat="1" ht="18.75" customHeight="1" spans="1:4">
      <c r="A91" s="259">
        <f t="shared" si="1"/>
        <v>7</v>
      </c>
      <c r="B91" s="262">
        <v>2013404</v>
      </c>
      <c r="C91" s="262" t="s">
        <v>189</v>
      </c>
      <c r="D91" s="264">
        <v>75</v>
      </c>
    </row>
    <row r="92" s="247" customFormat="1" ht="18.75" customHeight="1" spans="1:4">
      <c r="A92" s="259">
        <f t="shared" si="1"/>
        <v>7</v>
      </c>
      <c r="B92" s="262">
        <v>2013450</v>
      </c>
      <c r="C92" s="262" t="s">
        <v>148</v>
      </c>
      <c r="D92" s="264">
        <v>96</v>
      </c>
    </row>
    <row r="93" s="247" customFormat="1" ht="18.75" customHeight="1" spans="1:4">
      <c r="A93" s="259">
        <f t="shared" si="1"/>
        <v>7</v>
      </c>
      <c r="B93" s="262">
        <v>2013499</v>
      </c>
      <c r="C93" s="262" t="s">
        <v>190</v>
      </c>
      <c r="D93" s="264">
        <v>16</v>
      </c>
    </row>
    <row r="94" s="247" customFormat="1" ht="18.75" customHeight="1" spans="1:4">
      <c r="A94" s="259">
        <f t="shared" si="1"/>
        <v>5</v>
      </c>
      <c r="B94" s="262">
        <v>20136</v>
      </c>
      <c r="C94" s="263" t="s">
        <v>191</v>
      </c>
      <c r="D94" s="264">
        <v>2074</v>
      </c>
    </row>
    <row r="95" s="247" customFormat="1" ht="18.75" customHeight="1" spans="1:4">
      <c r="A95" s="259">
        <f t="shared" ref="A95:A114" si="2">LEN(B95)</f>
        <v>7</v>
      </c>
      <c r="B95" s="262">
        <v>2013601</v>
      </c>
      <c r="C95" s="262" t="s">
        <v>143</v>
      </c>
      <c r="D95" s="264">
        <v>712</v>
      </c>
    </row>
    <row r="96" s="247" customFormat="1" ht="18.75" customHeight="1" spans="1:4">
      <c r="A96" s="259">
        <f t="shared" si="2"/>
        <v>7</v>
      </c>
      <c r="B96" s="262">
        <v>2013602</v>
      </c>
      <c r="C96" s="262" t="s">
        <v>144</v>
      </c>
      <c r="D96" s="264">
        <v>1173</v>
      </c>
    </row>
    <row r="97" s="247" customFormat="1" ht="18.75" customHeight="1" spans="1:4">
      <c r="A97" s="259">
        <f t="shared" si="2"/>
        <v>7</v>
      </c>
      <c r="B97" s="262">
        <v>2013650</v>
      </c>
      <c r="C97" s="262" t="s">
        <v>148</v>
      </c>
      <c r="D97" s="264">
        <v>178</v>
      </c>
    </row>
    <row r="98" s="247" customFormat="1" ht="18.75" customHeight="1" spans="1:4">
      <c r="A98" s="259">
        <f t="shared" si="2"/>
        <v>7</v>
      </c>
      <c r="B98" s="262">
        <v>2013699</v>
      </c>
      <c r="C98" s="262" t="s">
        <v>192</v>
      </c>
      <c r="D98" s="264">
        <v>11</v>
      </c>
    </row>
    <row r="99" s="247" customFormat="1" ht="18.75" customHeight="1" spans="1:4">
      <c r="A99" s="259">
        <f t="shared" si="2"/>
        <v>5</v>
      </c>
      <c r="B99" s="262">
        <v>20137</v>
      </c>
      <c r="C99" s="263" t="s">
        <v>193</v>
      </c>
      <c r="D99" s="264">
        <v>643</v>
      </c>
    </row>
    <row r="100" s="247" customFormat="1" ht="18.75" customHeight="1" spans="1:4">
      <c r="A100" s="259">
        <f t="shared" si="2"/>
        <v>7</v>
      </c>
      <c r="B100" s="262">
        <v>2013701</v>
      </c>
      <c r="C100" s="262" t="s">
        <v>143</v>
      </c>
      <c r="D100" s="264">
        <v>104</v>
      </c>
    </row>
    <row r="101" s="247" customFormat="1" ht="18.75" customHeight="1" spans="1:4">
      <c r="A101" s="259">
        <f t="shared" si="2"/>
        <v>7</v>
      </c>
      <c r="B101" s="262">
        <v>2013702</v>
      </c>
      <c r="C101" s="262" t="s">
        <v>144</v>
      </c>
      <c r="D101" s="264">
        <v>312</v>
      </c>
    </row>
    <row r="102" s="247" customFormat="1" ht="18.75" customHeight="1" spans="1:4">
      <c r="A102" s="259">
        <f t="shared" si="2"/>
        <v>7</v>
      </c>
      <c r="B102" s="262">
        <v>2013750</v>
      </c>
      <c r="C102" s="262" t="s">
        <v>148</v>
      </c>
      <c r="D102" s="264">
        <v>227</v>
      </c>
    </row>
    <row r="103" s="247" customFormat="1" ht="18.75" customHeight="1" spans="1:4">
      <c r="A103" s="259">
        <f t="shared" si="2"/>
        <v>5</v>
      </c>
      <c r="B103" s="262">
        <v>20138</v>
      </c>
      <c r="C103" s="263" t="s">
        <v>194</v>
      </c>
      <c r="D103" s="264">
        <v>690</v>
      </c>
    </row>
    <row r="104" s="247" customFormat="1" ht="18.75" customHeight="1" spans="1:4">
      <c r="A104" s="259">
        <f t="shared" si="2"/>
        <v>7</v>
      </c>
      <c r="B104" s="262">
        <v>2013802</v>
      </c>
      <c r="C104" s="262" t="s">
        <v>144</v>
      </c>
      <c r="D104" s="264">
        <v>8</v>
      </c>
    </row>
    <row r="105" s="247" customFormat="1" ht="18.75" customHeight="1" spans="1:4">
      <c r="A105" s="259">
        <f t="shared" si="2"/>
        <v>7</v>
      </c>
      <c r="B105" s="262">
        <v>2013804</v>
      </c>
      <c r="C105" s="262" t="s">
        <v>195</v>
      </c>
      <c r="D105" s="264">
        <v>84</v>
      </c>
    </row>
    <row r="106" s="247" customFormat="1" ht="18.75" customHeight="1" spans="1:4">
      <c r="A106" s="259">
        <f t="shared" si="2"/>
        <v>7</v>
      </c>
      <c r="B106" s="262">
        <v>2013810</v>
      </c>
      <c r="C106" s="262" t="s">
        <v>196</v>
      </c>
      <c r="D106" s="264">
        <v>4</v>
      </c>
    </row>
    <row r="107" s="247" customFormat="1" ht="18.75" customHeight="1" spans="1:4">
      <c r="A107" s="259">
        <f t="shared" si="2"/>
        <v>7</v>
      </c>
      <c r="B107" s="262">
        <v>2013816</v>
      </c>
      <c r="C107" s="262" t="s">
        <v>197</v>
      </c>
      <c r="D107" s="264">
        <v>594</v>
      </c>
    </row>
    <row r="108" s="247" customFormat="1" ht="18.75" customHeight="1" spans="1:4">
      <c r="A108" s="259">
        <f t="shared" si="2"/>
        <v>5</v>
      </c>
      <c r="B108" s="262">
        <v>20199</v>
      </c>
      <c r="C108" s="263" t="s">
        <v>198</v>
      </c>
      <c r="D108" s="264">
        <v>229</v>
      </c>
    </row>
    <row r="109" s="247" customFormat="1" ht="18.75" customHeight="1" spans="1:4">
      <c r="A109" s="259">
        <f t="shared" si="2"/>
        <v>7</v>
      </c>
      <c r="B109" s="262">
        <v>2019999</v>
      </c>
      <c r="C109" s="262" t="s">
        <v>199</v>
      </c>
      <c r="D109" s="264">
        <v>229</v>
      </c>
    </row>
    <row r="110" s="247" customFormat="1" ht="18.75" customHeight="1" spans="1:4">
      <c r="A110" s="259">
        <f t="shared" si="2"/>
        <v>3</v>
      </c>
      <c r="B110" s="262">
        <v>203</v>
      </c>
      <c r="C110" s="263" t="s">
        <v>200</v>
      </c>
      <c r="D110" s="264">
        <v>1351</v>
      </c>
    </row>
    <row r="111" s="247" customFormat="1" ht="18.75" customHeight="1" spans="1:4">
      <c r="A111" s="259">
        <f t="shared" si="2"/>
        <v>5</v>
      </c>
      <c r="B111" s="262">
        <v>20306</v>
      </c>
      <c r="C111" s="263" t="s">
        <v>201</v>
      </c>
      <c r="D111" s="264">
        <v>709</v>
      </c>
    </row>
    <row r="112" s="247" customFormat="1" ht="18.75" customHeight="1" spans="1:4">
      <c r="A112" s="259">
        <f t="shared" si="2"/>
        <v>7</v>
      </c>
      <c r="B112" s="262">
        <v>2030601</v>
      </c>
      <c r="C112" s="262" t="s">
        <v>202</v>
      </c>
      <c r="D112" s="264">
        <v>57</v>
      </c>
    </row>
    <row r="113" s="247" customFormat="1" ht="18.75" customHeight="1" spans="1:4">
      <c r="A113" s="259">
        <f t="shared" si="2"/>
        <v>7</v>
      </c>
      <c r="B113" s="262">
        <v>2030603</v>
      </c>
      <c r="C113" s="262" t="s">
        <v>203</v>
      </c>
      <c r="D113" s="264">
        <v>375</v>
      </c>
    </row>
    <row r="114" s="247" customFormat="1" ht="18.75" customHeight="1" spans="1:4">
      <c r="A114" s="259">
        <f t="shared" si="2"/>
        <v>7</v>
      </c>
      <c r="B114" s="262">
        <v>2030607</v>
      </c>
      <c r="C114" s="262" t="s">
        <v>204</v>
      </c>
      <c r="D114" s="264">
        <v>99</v>
      </c>
    </row>
    <row r="115" s="247" customFormat="1" ht="18.75" customHeight="1" spans="1:4">
      <c r="A115" s="259">
        <f t="shared" ref="A115:A160" si="3">LEN(B115)</f>
        <v>7</v>
      </c>
      <c r="B115" s="262">
        <v>2030699</v>
      </c>
      <c r="C115" s="262" t="s">
        <v>205</v>
      </c>
      <c r="D115" s="264">
        <v>178</v>
      </c>
    </row>
    <row r="116" s="247" customFormat="1" ht="18.75" customHeight="1" spans="1:4">
      <c r="A116" s="259">
        <f t="shared" si="3"/>
        <v>5</v>
      </c>
      <c r="B116" s="262">
        <v>20399</v>
      </c>
      <c r="C116" s="263" t="s">
        <v>206</v>
      </c>
      <c r="D116" s="264">
        <v>642</v>
      </c>
    </row>
    <row r="117" s="247" customFormat="1" ht="18.75" customHeight="1" spans="1:4">
      <c r="A117" s="259">
        <f t="shared" si="3"/>
        <v>7</v>
      </c>
      <c r="B117" s="262">
        <v>2039999</v>
      </c>
      <c r="C117" s="262" t="s">
        <v>207</v>
      </c>
      <c r="D117" s="264">
        <v>642</v>
      </c>
    </row>
    <row r="118" s="247" customFormat="1" ht="18.75" customHeight="1" spans="1:4">
      <c r="A118" s="259">
        <f t="shared" si="3"/>
        <v>3</v>
      </c>
      <c r="B118" s="262">
        <v>204</v>
      </c>
      <c r="C118" s="263" t="s">
        <v>208</v>
      </c>
      <c r="D118" s="264">
        <v>42757</v>
      </c>
    </row>
    <row r="119" s="247" customFormat="1" ht="18.75" customHeight="1" spans="1:4">
      <c r="A119" s="259">
        <f t="shared" si="3"/>
        <v>5</v>
      </c>
      <c r="B119" s="262">
        <v>20401</v>
      </c>
      <c r="C119" s="263" t="s">
        <v>209</v>
      </c>
      <c r="D119" s="264">
        <v>20</v>
      </c>
    </row>
    <row r="120" s="247" customFormat="1" ht="18.75" customHeight="1" spans="1:4">
      <c r="A120" s="259">
        <f t="shared" si="3"/>
        <v>7</v>
      </c>
      <c r="B120" s="262">
        <v>2040101</v>
      </c>
      <c r="C120" s="262" t="s">
        <v>210</v>
      </c>
      <c r="D120" s="264">
        <v>20</v>
      </c>
    </row>
    <row r="121" s="247" customFormat="1" ht="18.75" customHeight="1" spans="1:4">
      <c r="A121" s="259">
        <f t="shared" si="3"/>
        <v>5</v>
      </c>
      <c r="B121" s="262">
        <v>20402</v>
      </c>
      <c r="C121" s="263" t="s">
        <v>211</v>
      </c>
      <c r="D121" s="264">
        <v>38316</v>
      </c>
    </row>
    <row r="122" s="247" customFormat="1" ht="18.75" customHeight="1" spans="1:4">
      <c r="A122" s="259">
        <f t="shared" si="3"/>
        <v>7</v>
      </c>
      <c r="B122" s="262">
        <v>2040201</v>
      </c>
      <c r="C122" s="262" t="s">
        <v>143</v>
      </c>
      <c r="D122" s="264">
        <v>22777</v>
      </c>
    </row>
    <row r="123" s="247" customFormat="1" ht="18.75" customHeight="1" spans="1:4">
      <c r="A123" s="259">
        <f t="shared" si="3"/>
        <v>7</v>
      </c>
      <c r="B123" s="262">
        <v>2040219</v>
      </c>
      <c r="C123" s="262" t="s">
        <v>212</v>
      </c>
      <c r="D123" s="264">
        <v>20</v>
      </c>
    </row>
    <row r="124" s="247" customFormat="1" ht="18.75" customHeight="1" spans="1:4">
      <c r="A124" s="259">
        <f t="shared" si="3"/>
        <v>7</v>
      </c>
      <c r="B124" s="262">
        <v>2040220</v>
      </c>
      <c r="C124" s="262" t="s">
        <v>213</v>
      </c>
      <c r="D124" s="264">
        <v>15519</v>
      </c>
    </row>
    <row r="125" s="247" customFormat="1" ht="18.75" customHeight="1" spans="1:4">
      <c r="A125" s="259">
        <f t="shared" si="3"/>
        <v>5</v>
      </c>
      <c r="B125" s="262">
        <v>20406</v>
      </c>
      <c r="C125" s="263" t="s">
        <v>214</v>
      </c>
      <c r="D125" s="264">
        <v>3462</v>
      </c>
    </row>
    <row r="126" s="247" customFormat="1" ht="18.75" customHeight="1" spans="1:4">
      <c r="A126" s="259">
        <f t="shared" si="3"/>
        <v>7</v>
      </c>
      <c r="B126" s="262">
        <v>2040601</v>
      </c>
      <c r="C126" s="262" t="s">
        <v>143</v>
      </c>
      <c r="D126" s="264">
        <v>2056</v>
      </c>
    </row>
    <row r="127" s="247" customFormat="1" ht="18.75" customHeight="1" spans="1:4">
      <c r="A127" s="259">
        <f t="shared" si="3"/>
        <v>7</v>
      </c>
      <c r="B127" s="262">
        <v>2040602</v>
      </c>
      <c r="C127" s="262" t="s">
        <v>144</v>
      </c>
      <c r="D127" s="264">
        <v>197</v>
      </c>
    </row>
    <row r="128" s="247" customFormat="1" ht="18.75" customHeight="1" spans="1:4">
      <c r="A128" s="259">
        <f t="shared" si="3"/>
        <v>7</v>
      </c>
      <c r="B128" s="262">
        <v>2040604</v>
      </c>
      <c r="C128" s="262" t="s">
        <v>215</v>
      </c>
      <c r="D128" s="264">
        <v>293</v>
      </c>
    </row>
    <row r="129" s="247" customFormat="1" ht="18.75" customHeight="1" spans="1:4">
      <c r="A129" s="259">
        <f t="shared" si="3"/>
        <v>7</v>
      </c>
      <c r="B129" s="262">
        <v>2040605</v>
      </c>
      <c r="C129" s="262" t="s">
        <v>216</v>
      </c>
      <c r="D129" s="264">
        <v>180</v>
      </c>
    </row>
    <row r="130" s="247" customFormat="1" ht="18.75" customHeight="1" spans="1:4">
      <c r="A130" s="259">
        <f t="shared" si="3"/>
        <v>7</v>
      </c>
      <c r="B130" s="262">
        <v>2040607</v>
      </c>
      <c r="C130" s="262" t="s">
        <v>217</v>
      </c>
      <c r="D130" s="264">
        <v>226</v>
      </c>
    </row>
    <row r="131" s="247" customFormat="1" ht="18.75" customHeight="1" spans="1:4">
      <c r="A131" s="259">
        <f t="shared" si="3"/>
        <v>7</v>
      </c>
      <c r="B131" s="262">
        <v>2040610</v>
      </c>
      <c r="C131" s="262" t="s">
        <v>218</v>
      </c>
      <c r="D131" s="264">
        <v>201</v>
      </c>
    </row>
    <row r="132" s="247" customFormat="1" ht="18.75" customHeight="1" spans="1:4">
      <c r="A132" s="259">
        <f t="shared" si="3"/>
        <v>7</v>
      </c>
      <c r="B132" s="262">
        <v>2040612</v>
      </c>
      <c r="C132" s="262" t="s">
        <v>219</v>
      </c>
      <c r="D132" s="264">
        <v>59</v>
      </c>
    </row>
    <row r="133" s="247" customFormat="1" ht="18.75" customHeight="1" spans="1:4">
      <c r="A133" s="259">
        <f t="shared" si="3"/>
        <v>7</v>
      </c>
      <c r="B133" s="262">
        <v>2040613</v>
      </c>
      <c r="C133" s="262" t="s">
        <v>212</v>
      </c>
      <c r="D133" s="264">
        <v>15</v>
      </c>
    </row>
    <row r="134" s="247" customFormat="1" ht="18.75" customHeight="1" spans="1:4">
      <c r="A134" s="259">
        <f t="shared" si="3"/>
        <v>7</v>
      </c>
      <c r="B134" s="262">
        <v>2040650</v>
      </c>
      <c r="C134" s="262" t="s">
        <v>148</v>
      </c>
      <c r="D134" s="264">
        <v>235</v>
      </c>
    </row>
    <row r="135" s="247" customFormat="1" ht="18.75" customHeight="1" spans="1:4">
      <c r="A135" s="259">
        <f t="shared" si="3"/>
        <v>5</v>
      </c>
      <c r="B135" s="262">
        <v>20499</v>
      </c>
      <c r="C135" s="263" t="s">
        <v>220</v>
      </c>
      <c r="D135" s="264">
        <v>959</v>
      </c>
    </row>
    <row r="136" s="247" customFormat="1" ht="18.75" customHeight="1" spans="1:4">
      <c r="A136" s="259">
        <f t="shared" si="3"/>
        <v>7</v>
      </c>
      <c r="B136" s="262">
        <v>2049999</v>
      </c>
      <c r="C136" s="262" t="s">
        <v>221</v>
      </c>
      <c r="D136" s="264">
        <v>959</v>
      </c>
    </row>
    <row r="137" s="247" customFormat="1" ht="18.75" customHeight="1" spans="1:4">
      <c r="A137" s="259">
        <f t="shared" si="3"/>
        <v>3</v>
      </c>
      <c r="B137" s="262">
        <v>205</v>
      </c>
      <c r="C137" s="263" t="s">
        <v>222</v>
      </c>
      <c r="D137" s="264">
        <v>251902</v>
      </c>
    </row>
    <row r="138" s="247" customFormat="1" ht="18.75" customHeight="1" spans="1:4">
      <c r="A138" s="259">
        <f t="shared" si="3"/>
        <v>5</v>
      </c>
      <c r="B138" s="262">
        <v>20501</v>
      </c>
      <c r="C138" s="263" t="s">
        <v>223</v>
      </c>
      <c r="D138" s="264">
        <v>1241</v>
      </c>
    </row>
    <row r="139" s="247" customFormat="1" ht="18.75" customHeight="1" spans="1:4">
      <c r="A139" s="259">
        <f t="shared" si="3"/>
        <v>7</v>
      </c>
      <c r="B139" s="262">
        <v>2050101</v>
      </c>
      <c r="C139" s="262" t="s">
        <v>143</v>
      </c>
      <c r="D139" s="264">
        <v>1024</v>
      </c>
    </row>
    <row r="140" s="247" customFormat="1" ht="18.75" customHeight="1" spans="1:4">
      <c r="A140" s="259">
        <f t="shared" si="3"/>
        <v>7</v>
      </c>
      <c r="B140" s="262">
        <v>2050102</v>
      </c>
      <c r="C140" s="262" t="s">
        <v>144</v>
      </c>
      <c r="D140" s="264">
        <v>166</v>
      </c>
    </row>
    <row r="141" s="247" customFormat="1" ht="18.75" customHeight="1" spans="1:4">
      <c r="A141" s="259">
        <f t="shared" si="3"/>
        <v>7</v>
      </c>
      <c r="B141" s="262">
        <v>2050199</v>
      </c>
      <c r="C141" s="262" t="s">
        <v>224</v>
      </c>
      <c r="D141" s="264">
        <v>51</v>
      </c>
    </row>
    <row r="142" s="247" customFormat="1" ht="18.75" customHeight="1" spans="1:4">
      <c r="A142" s="259">
        <f t="shared" si="3"/>
        <v>5</v>
      </c>
      <c r="B142" s="262">
        <v>20502</v>
      </c>
      <c r="C142" s="263" t="s">
        <v>225</v>
      </c>
      <c r="D142" s="264">
        <v>206446</v>
      </c>
    </row>
    <row r="143" s="247" customFormat="1" ht="18.75" customHeight="1" spans="1:4">
      <c r="A143" s="259">
        <f t="shared" si="3"/>
        <v>7</v>
      </c>
      <c r="B143" s="262">
        <v>2050201</v>
      </c>
      <c r="C143" s="262" t="s">
        <v>226</v>
      </c>
      <c r="D143" s="264">
        <v>12718</v>
      </c>
    </row>
    <row r="144" s="247" customFormat="1" ht="18.75" customHeight="1" spans="1:4">
      <c r="A144" s="259">
        <f t="shared" si="3"/>
        <v>7</v>
      </c>
      <c r="B144" s="262">
        <v>2050202</v>
      </c>
      <c r="C144" s="262" t="s">
        <v>227</v>
      </c>
      <c r="D144" s="264">
        <v>96160</v>
      </c>
    </row>
    <row r="145" s="247" customFormat="1" ht="18.75" customHeight="1" spans="1:4">
      <c r="A145" s="259">
        <f t="shared" si="3"/>
        <v>7</v>
      </c>
      <c r="B145" s="262">
        <v>2050203</v>
      </c>
      <c r="C145" s="262" t="s">
        <v>228</v>
      </c>
      <c r="D145" s="264">
        <v>58151</v>
      </c>
    </row>
    <row r="146" s="247" customFormat="1" ht="18.75" customHeight="1" spans="1:4">
      <c r="A146" s="259">
        <f t="shared" si="3"/>
        <v>7</v>
      </c>
      <c r="B146" s="262">
        <v>2050204</v>
      </c>
      <c r="C146" s="262" t="s">
        <v>229</v>
      </c>
      <c r="D146" s="264">
        <v>33640</v>
      </c>
    </row>
    <row r="147" s="247" customFormat="1" ht="18.75" customHeight="1" spans="1:4">
      <c r="A147" s="259">
        <f t="shared" si="3"/>
        <v>7</v>
      </c>
      <c r="B147" s="262">
        <v>2050205</v>
      </c>
      <c r="C147" s="262" t="s">
        <v>230</v>
      </c>
      <c r="D147" s="264">
        <v>441</v>
      </c>
    </row>
    <row r="148" s="247" customFormat="1" ht="18.75" customHeight="1" spans="1:4">
      <c r="A148" s="259">
        <f t="shared" si="3"/>
        <v>7</v>
      </c>
      <c r="B148" s="262">
        <v>2050299</v>
      </c>
      <c r="C148" s="262" t="s">
        <v>231</v>
      </c>
      <c r="D148" s="264">
        <v>5336</v>
      </c>
    </row>
    <row r="149" s="247" customFormat="1" ht="18.75" customHeight="1" spans="1:4">
      <c r="A149" s="259">
        <f t="shared" si="3"/>
        <v>5</v>
      </c>
      <c r="B149" s="262">
        <v>20503</v>
      </c>
      <c r="C149" s="263" t="s">
        <v>232</v>
      </c>
      <c r="D149" s="264">
        <v>28310</v>
      </c>
    </row>
    <row r="150" s="247" customFormat="1" ht="18.75" customHeight="1" spans="1:4">
      <c r="A150" s="259">
        <f t="shared" si="3"/>
        <v>7</v>
      </c>
      <c r="B150" s="262">
        <v>2050302</v>
      </c>
      <c r="C150" s="262" t="s">
        <v>233</v>
      </c>
      <c r="D150" s="264">
        <v>27383</v>
      </c>
    </row>
    <row r="151" s="247" customFormat="1" ht="18.75" customHeight="1" spans="1:4">
      <c r="A151" s="259">
        <f t="shared" si="3"/>
        <v>7</v>
      </c>
      <c r="B151" s="262">
        <v>2050303</v>
      </c>
      <c r="C151" s="262" t="s">
        <v>234</v>
      </c>
      <c r="D151" s="264">
        <v>127</v>
      </c>
    </row>
    <row r="152" s="247" customFormat="1" ht="18.75" customHeight="1" spans="1:4">
      <c r="A152" s="259">
        <f t="shared" si="3"/>
        <v>7</v>
      </c>
      <c r="B152" s="262">
        <v>2050399</v>
      </c>
      <c r="C152" s="262" t="s">
        <v>235</v>
      </c>
      <c r="D152" s="264">
        <v>800</v>
      </c>
    </row>
    <row r="153" s="247" customFormat="1" ht="18.75" customHeight="1" spans="1:4">
      <c r="A153" s="259">
        <f t="shared" si="3"/>
        <v>5</v>
      </c>
      <c r="B153" s="262">
        <v>20504</v>
      </c>
      <c r="C153" s="263" t="s">
        <v>236</v>
      </c>
      <c r="D153" s="264">
        <v>133</v>
      </c>
    </row>
    <row r="154" s="247" customFormat="1" ht="18.75" customHeight="1" spans="1:4">
      <c r="A154" s="259">
        <f t="shared" si="3"/>
        <v>7</v>
      </c>
      <c r="B154" s="262">
        <v>2050499</v>
      </c>
      <c r="C154" s="262" t="s">
        <v>237</v>
      </c>
      <c r="D154" s="264">
        <v>133</v>
      </c>
    </row>
    <row r="155" s="247" customFormat="1" ht="18.75" customHeight="1" spans="1:4">
      <c r="A155" s="259">
        <f t="shared" si="3"/>
        <v>5</v>
      </c>
      <c r="B155" s="262">
        <v>20507</v>
      </c>
      <c r="C155" s="263" t="s">
        <v>238</v>
      </c>
      <c r="D155" s="264">
        <v>508</v>
      </c>
    </row>
    <row r="156" s="247" customFormat="1" ht="18.75" customHeight="1" spans="1:4">
      <c r="A156" s="259">
        <f t="shared" si="3"/>
        <v>7</v>
      </c>
      <c r="B156" s="262">
        <v>2050701</v>
      </c>
      <c r="C156" s="262" t="s">
        <v>239</v>
      </c>
      <c r="D156" s="264">
        <v>508</v>
      </c>
    </row>
    <row r="157" s="247" customFormat="1" ht="18.75" customHeight="1" spans="1:4">
      <c r="A157" s="259">
        <f t="shared" si="3"/>
        <v>5</v>
      </c>
      <c r="B157" s="262">
        <v>20508</v>
      </c>
      <c r="C157" s="263" t="s">
        <v>240</v>
      </c>
      <c r="D157" s="264">
        <v>5203</v>
      </c>
    </row>
    <row r="158" s="247" customFormat="1" ht="18.75" customHeight="1" spans="1:4">
      <c r="A158" s="259">
        <f t="shared" si="3"/>
        <v>7</v>
      </c>
      <c r="B158" s="262">
        <v>2050801</v>
      </c>
      <c r="C158" s="262" t="s">
        <v>241</v>
      </c>
      <c r="D158" s="264">
        <v>1949</v>
      </c>
    </row>
    <row r="159" s="247" customFormat="1" ht="18.75" customHeight="1" spans="1:4">
      <c r="A159" s="259">
        <f t="shared" si="3"/>
        <v>7</v>
      </c>
      <c r="B159" s="262">
        <v>2050802</v>
      </c>
      <c r="C159" s="262" t="s">
        <v>242</v>
      </c>
      <c r="D159" s="264">
        <v>1463</v>
      </c>
    </row>
    <row r="160" s="247" customFormat="1" ht="18.75" customHeight="1" spans="1:4">
      <c r="A160" s="259">
        <f t="shared" si="3"/>
        <v>7</v>
      </c>
      <c r="B160" s="262">
        <v>2050803</v>
      </c>
      <c r="C160" s="262" t="s">
        <v>243</v>
      </c>
      <c r="D160" s="264">
        <v>1791</v>
      </c>
    </row>
    <row r="161" s="247" customFormat="1" ht="18.75" customHeight="1" spans="1:4">
      <c r="A161" s="259">
        <f t="shared" ref="A161:A224" si="4">LEN(B161)</f>
        <v>5</v>
      </c>
      <c r="B161" s="262">
        <v>20509</v>
      </c>
      <c r="C161" s="263" t="s">
        <v>244</v>
      </c>
      <c r="D161" s="264">
        <v>9980</v>
      </c>
    </row>
    <row r="162" s="247" customFormat="1" ht="18.75" customHeight="1" spans="1:4">
      <c r="A162" s="259">
        <f t="shared" si="4"/>
        <v>7</v>
      </c>
      <c r="B162" s="262">
        <v>2050901</v>
      </c>
      <c r="C162" s="262" t="s">
        <v>245</v>
      </c>
      <c r="D162" s="264">
        <v>897</v>
      </c>
    </row>
    <row r="163" s="247" customFormat="1" ht="18.75" customHeight="1" spans="1:4">
      <c r="A163" s="259">
        <f t="shared" si="4"/>
        <v>7</v>
      </c>
      <c r="B163" s="262">
        <v>2050902</v>
      </c>
      <c r="C163" s="262" t="s">
        <v>246</v>
      </c>
      <c r="D163" s="264">
        <v>1717</v>
      </c>
    </row>
    <row r="164" s="247" customFormat="1" ht="18.75" customHeight="1" spans="1:4">
      <c r="A164" s="259">
        <f t="shared" si="4"/>
        <v>7</v>
      </c>
      <c r="B164" s="262">
        <v>2050903</v>
      </c>
      <c r="C164" s="262" t="s">
        <v>247</v>
      </c>
      <c r="D164" s="264">
        <v>2093</v>
      </c>
    </row>
    <row r="165" s="247" customFormat="1" ht="18.75" customHeight="1" spans="1:4">
      <c r="A165" s="259">
        <f t="shared" si="4"/>
        <v>7</v>
      </c>
      <c r="B165" s="262">
        <v>2050904</v>
      </c>
      <c r="C165" s="262" t="s">
        <v>248</v>
      </c>
      <c r="D165" s="264">
        <v>1166</v>
      </c>
    </row>
    <row r="166" s="247" customFormat="1" ht="18.75" customHeight="1" spans="1:4">
      <c r="A166" s="259">
        <f t="shared" si="4"/>
        <v>7</v>
      </c>
      <c r="B166" s="262">
        <v>2050905</v>
      </c>
      <c r="C166" s="262" t="s">
        <v>249</v>
      </c>
      <c r="D166" s="264">
        <v>1449</v>
      </c>
    </row>
    <row r="167" s="247" customFormat="1" ht="18.75" customHeight="1" spans="1:4">
      <c r="A167" s="259">
        <f t="shared" si="4"/>
        <v>7</v>
      </c>
      <c r="B167" s="262">
        <v>2050999</v>
      </c>
      <c r="C167" s="262" t="s">
        <v>250</v>
      </c>
      <c r="D167" s="264">
        <v>2658</v>
      </c>
    </row>
    <row r="168" s="247" customFormat="1" ht="18.75" customHeight="1" spans="1:4">
      <c r="A168" s="259">
        <f t="shared" si="4"/>
        <v>5</v>
      </c>
      <c r="B168" s="262">
        <v>20599</v>
      </c>
      <c r="C168" s="263" t="s">
        <v>251</v>
      </c>
      <c r="D168" s="264">
        <v>81</v>
      </c>
    </row>
    <row r="169" s="247" customFormat="1" ht="18.75" customHeight="1" spans="1:4">
      <c r="A169" s="259">
        <f t="shared" si="4"/>
        <v>7</v>
      </c>
      <c r="B169" s="262">
        <v>2059999</v>
      </c>
      <c r="C169" s="262" t="s">
        <v>252</v>
      </c>
      <c r="D169" s="264">
        <v>81</v>
      </c>
    </row>
    <row r="170" s="247" customFormat="1" ht="18.75" customHeight="1" spans="1:4">
      <c r="A170" s="259">
        <f t="shared" si="4"/>
        <v>3</v>
      </c>
      <c r="B170" s="262">
        <v>206</v>
      </c>
      <c r="C170" s="263" t="s">
        <v>253</v>
      </c>
      <c r="D170" s="264">
        <v>15066</v>
      </c>
    </row>
    <row r="171" s="247" customFormat="1" ht="18.75" customHeight="1" spans="1:4">
      <c r="A171" s="259">
        <f t="shared" si="4"/>
        <v>5</v>
      </c>
      <c r="B171" s="262">
        <v>20601</v>
      </c>
      <c r="C171" s="263" t="s">
        <v>254</v>
      </c>
      <c r="D171" s="264">
        <v>444</v>
      </c>
    </row>
    <row r="172" s="247" customFormat="1" ht="18.75" customHeight="1" spans="1:4">
      <c r="A172" s="259">
        <f t="shared" si="4"/>
        <v>7</v>
      </c>
      <c r="B172" s="262">
        <v>2060101</v>
      </c>
      <c r="C172" s="262" t="s">
        <v>143</v>
      </c>
      <c r="D172" s="264">
        <v>433</v>
      </c>
    </row>
    <row r="173" s="247" customFormat="1" ht="18.75" customHeight="1" spans="1:4">
      <c r="A173" s="259">
        <f t="shared" si="4"/>
        <v>7</v>
      </c>
      <c r="B173" s="262">
        <v>2060102</v>
      </c>
      <c r="C173" s="262" t="s">
        <v>144</v>
      </c>
      <c r="D173" s="264">
        <v>11</v>
      </c>
    </row>
    <row r="174" s="247" customFormat="1" ht="18.75" customHeight="1" spans="1:4">
      <c r="A174" s="259">
        <f t="shared" si="4"/>
        <v>5</v>
      </c>
      <c r="B174" s="262">
        <v>20602</v>
      </c>
      <c r="C174" s="263" t="s">
        <v>255</v>
      </c>
      <c r="D174" s="264">
        <v>304</v>
      </c>
    </row>
    <row r="175" s="247" customFormat="1" ht="18.75" customHeight="1" spans="1:4">
      <c r="A175" s="259">
        <f t="shared" si="4"/>
        <v>7</v>
      </c>
      <c r="B175" s="262">
        <v>2060201</v>
      </c>
      <c r="C175" s="262" t="s">
        <v>256</v>
      </c>
      <c r="D175" s="264">
        <v>254</v>
      </c>
    </row>
    <row r="176" s="247" customFormat="1" ht="18.75" customHeight="1" spans="1:4">
      <c r="A176" s="259">
        <f t="shared" si="4"/>
        <v>7</v>
      </c>
      <c r="B176" s="262">
        <v>2060208</v>
      </c>
      <c r="C176" s="262" t="s">
        <v>257</v>
      </c>
      <c r="D176" s="264">
        <v>50</v>
      </c>
    </row>
    <row r="177" s="247" customFormat="1" ht="18.75" customHeight="1" spans="1:4">
      <c r="A177" s="259">
        <f t="shared" si="4"/>
        <v>5</v>
      </c>
      <c r="B177" s="262">
        <v>20604</v>
      </c>
      <c r="C177" s="263" t="s">
        <v>258</v>
      </c>
      <c r="D177" s="264">
        <v>5271</v>
      </c>
    </row>
    <row r="178" s="247" customFormat="1" ht="18.75" customHeight="1" spans="1:4">
      <c r="A178" s="259">
        <f t="shared" si="4"/>
        <v>7</v>
      </c>
      <c r="B178" s="262">
        <v>2060404</v>
      </c>
      <c r="C178" s="262" t="s">
        <v>259</v>
      </c>
      <c r="D178" s="264">
        <v>5211</v>
      </c>
    </row>
    <row r="179" s="247" customFormat="1" ht="18.75" customHeight="1" spans="1:4">
      <c r="A179" s="259">
        <f t="shared" si="4"/>
        <v>7</v>
      </c>
      <c r="B179" s="262">
        <v>2060405</v>
      </c>
      <c r="C179" s="262" t="s">
        <v>260</v>
      </c>
      <c r="D179" s="264">
        <v>60</v>
      </c>
    </row>
    <row r="180" s="247" customFormat="1" ht="18.75" customHeight="1" spans="1:4">
      <c r="A180" s="259">
        <f t="shared" si="4"/>
        <v>5</v>
      </c>
      <c r="B180" s="262">
        <v>20607</v>
      </c>
      <c r="C180" s="263" t="s">
        <v>261</v>
      </c>
      <c r="D180" s="264">
        <v>429</v>
      </c>
    </row>
    <row r="181" s="247" customFormat="1" ht="18.75" customHeight="1" spans="1:4">
      <c r="A181" s="259">
        <f t="shared" si="4"/>
        <v>7</v>
      </c>
      <c r="B181" s="262">
        <v>2060702</v>
      </c>
      <c r="C181" s="262" t="s">
        <v>262</v>
      </c>
      <c r="D181" s="264">
        <v>142</v>
      </c>
    </row>
    <row r="182" s="247" customFormat="1" ht="18.75" customHeight="1" spans="1:4">
      <c r="A182" s="259">
        <f t="shared" si="4"/>
        <v>7</v>
      </c>
      <c r="B182" s="262">
        <v>2060705</v>
      </c>
      <c r="C182" s="262" t="s">
        <v>263</v>
      </c>
      <c r="D182" s="264">
        <v>287</v>
      </c>
    </row>
    <row r="183" s="247" customFormat="1" ht="18.75" customHeight="1" spans="1:4">
      <c r="A183" s="259">
        <f t="shared" si="4"/>
        <v>5</v>
      </c>
      <c r="B183" s="262">
        <v>20699</v>
      </c>
      <c r="C183" s="263" t="s">
        <v>264</v>
      </c>
      <c r="D183" s="264">
        <v>8618</v>
      </c>
    </row>
    <row r="184" s="247" customFormat="1" ht="18.75" customHeight="1" spans="1:4">
      <c r="A184" s="259">
        <f t="shared" si="4"/>
        <v>7</v>
      </c>
      <c r="B184" s="262">
        <v>2069999</v>
      </c>
      <c r="C184" s="262" t="s">
        <v>265</v>
      </c>
      <c r="D184" s="264">
        <v>8618</v>
      </c>
    </row>
    <row r="185" s="247" customFormat="1" ht="18.75" customHeight="1" spans="1:4">
      <c r="A185" s="259">
        <f t="shared" si="4"/>
        <v>3</v>
      </c>
      <c r="B185" s="262">
        <v>207</v>
      </c>
      <c r="C185" s="263" t="s">
        <v>266</v>
      </c>
      <c r="D185" s="264">
        <v>16157</v>
      </c>
    </row>
    <row r="186" s="247" customFormat="1" ht="18.75" customHeight="1" spans="1:4">
      <c r="A186" s="259">
        <f t="shared" si="4"/>
        <v>5</v>
      </c>
      <c r="B186" s="262">
        <v>20701</v>
      </c>
      <c r="C186" s="263" t="s">
        <v>267</v>
      </c>
      <c r="D186" s="264">
        <v>7302</v>
      </c>
    </row>
    <row r="187" s="247" customFormat="1" ht="18.75" customHeight="1" spans="1:4">
      <c r="A187" s="259">
        <f t="shared" si="4"/>
        <v>7</v>
      </c>
      <c r="B187" s="262">
        <v>2070101</v>
      </c>
      <c r="C187" s="262" t="s">
        <v>143</v>
      </c>
      <c r="D187" s="264">
        <v>671</v>
      </c>
    </row>
    <row r="188" s="247" customFormat="1" ht="18.75" customHeight="1" spans="1:4">
      <c r="A188" s="259">
        <f t="shared" si="4"/>
        <v>7</v>
      </c>
      <c r="B188" s="262">
        <v>2070102</v>
      </c>
      <c r="C188" s="262" t="s">
        <v>144</v>
      </c>
      <c r="D188" s="264">
        <v>523</v>
      </c>
    </row>
    <row r="189" s="247" customFormat="1" ht="18.75" customHeight="1" spans="1:4">
      <c r="A189" s="259">
        <f t="shared" si="4"/>
        <v>7</v>
      </c>
      <c r="B189" s="262">
        <v>2070104</v>
      </c>
      <c r="C189" s="262" t="s">
        <v>268</v>
      </c>
      <c r="D189" s="264">
        <v>451</v>
      </c>
    </row>
    <row r="190" s="247" customFormat="1" ht="18.75" customHeight="1" spans="1:4">
      <c r="A190" s="259">
        <f t="shared" si="4"/>
        <v>7</v>
      </c>
      <c r="B190" s="262">
        <v>2070109</v>
      </c>
      <c r="C190" s="262" t="s">
        <v>269</v>
      </c>
      <c r="D190" s="264">
        <v>1248</v>
      </c>
    </row>
    <row r="191" s="247" customFormat="1" ht="18.75" customHeight="1" spans="1:4">
      <c r="A191" s="259">
        <f t="shared" si="4"/>
        <v>7</v>
      </c>
      <c r="B191" s="262">
        <v>2070112</v>
      </c>
      <c r="C191" s="262" t="s">
        <v>270</v>
      </c>
      <c r="D191" s="264">
        <v>566</v>
      </c>
    </row>
    <row r="192" s="247" customFormat="1" ht="18.75" customHeight="1" spans="1:4">
      <c r="A192" s="259">
        <f t="shared" si="4"/>
        <v>7</v>
      </c>
      <c r="B192" s="262">
        <v>2070113</v>
      </c>
      <c r="C192" s="262" t="s">
        <v>271</v>
      </c>
      <c r="D192" s="264">
        <v>367</v>
      </c>
    </row>
    <row r="193" s="247" customFormat="1" ht="18.75" customHeight="1" spans="1:4">
      <c r="A193" s="259">
        <f t="shared" si="4"/>
        <v>7</v>
      </c>
      <c r="B193" s="262">
        <v>2070114</v>
      </c>
      <c r="C193" s="262" t="s">
        <v>272</v>
      </c>
      <c r="D193" s="264">
        <v>1063</v>
      </c>
    </row>
    <row r="194" s="247" customFormat="1" ht="18.75" customHeight="1" spans="1:4">
      <c r="A194" s="259">
        <f t="shared" si="4"/>
        <v>7</v>
      </c>
      <c r="B194" s="262">
        <v>2070199</v>
      </c>
      <c r="C194" s="262" t="s">
        <v>273</v>
      </c>
      <c r="D194" s="264">
        <v>2413</v>
      </c>
    </row>
    <row r="195" s="247" customFormat="1" ht="18.75" customHeight="1" spans="1:4">
      <c r="A195" s="259">
        <f t="shared" si="4"/>
        <v>5</v>
      </c>
      <c r="B195" s="262">
        <v>20702</v>
      </c>
      <c r="C195" s="263" t="s">
        <v>274</v>
      </c>
      <c r="D195" s="264">
        <v>2593</v>
      </c>
    </row>
    <row r="196" s="247" customFormat="1" ht="18.75" customHeight="1" spans="1:4">
      <c r="A196" s="259">
        <f t="shared" si="4"/>
        <v>7</v>
      </c>
      <c r="B196" s="262">
        <v>2070204</v>
      </c>
      <c r="C196" s="262" t="s">
        <v>275</v>
      </c>
      <c r="D196" s="264">
        <v>1015</v>
      </c>
    </row>
    <row r="197" s="247" customFormat="1" ht="18.75" customHeight="1" spans="1:4">
      <c r="A197" s="259">
        <f t="shared" si="4"/>
        <v>7</v>
      </c>
      <c r="B197" s="262">
        <v>2070205</v>
      </c>
      <c r="C197" s="262" t="s">
        <v>276</v>
      </c>
      <c r="D197" s="264">
        <v>1578</v>
      </c>
    </row>
    <row r="198" s="247" customFormat="1" ht="18.75" customHeight="1" spans="1:4">
      <c r="A198" s="259">
        <f t="shared" si="4"/>
        <v>5</v>
      </c>
      <c r="B198" s="262">
        <v>20703</v>
      </c>
      <c r="C198" s="263" t="s">
        <v>277</v>
      </c>
      <c r="D198" s="264">
        <v>2280</v>
      </c>
    </row>
    <row r="199" s="247" customFormat="1" ht="18.75" customHeight="1" spans="1:4">
      <c r="A199" s="259">
        <f t="shared" si="4"/>
        <v>7</v>
      </c>
      <c r="B199" s="262">
        <v>2070301</v>
      </c>
      <c r="C199" s="262" t="s">
        <v>143</v>
      </c>
      <c r="D199" s="264">
        <v>133</v>
      </c>
    </row>
    <row r="200" s="247" customFormat="1" ht="18.75" customHeight="1" spans="1:4">
      <c r="A200" s="259">
        <f t="shared" si="4"/>
        <v>7</v>
      </c>
      <c r="B200" s="262">
        <v>2070305</v>
      </c>
      <c r="C200" s="262" t="s">
        <v>278</v>
      </c>
      <c r="D200" s="264">
        <v>246</v>
      </c>
    </row>
    <row r="201" s="247" customFormat="1" ht="18.75" customHeight="1" spans="1:4">
      <c r="A201" s="259">
        <f t="shared" si="4"/>
        <v>7</v>
      </c>
      <c r="B201" s="262">
        <v>2070306</v>
      </c>
      <c r="C201" s="262" t="s">
        <v>279</v>
      </c>
      <c r="D201" s="264">
        <v>468</v>
      </c>
    </row>
    <row r="202" s="247" customFormat="1" ht="18.75" customHeight="1" spans="1:4">
      <c r="A202" s="259">
        <f t="shared" si="4"/>
        <v>7</v>
      </c>
      <c r="B202" s="262">
        <v>2070307</v>
      </c>
      <c r="C202" s="262" t="s">
        <v>280</v>
      </c>
      <c r="D202" s="264">
        <v>656</v>
      </c>
    </row>
    <row r="203" s="247" customFormat="1" ht="18.75" customHeight="1" spans="1:4">
      <c r="A203" s="259">
        <f t="shared" si="4"/>
        <v>7</v>
      </c>
      <c r="B203" s="262">
        <v>2070308</v>
      </c>
      <c r="C203" s="262" t="s">
        <v>281</v>
      </c>
      <c r="D203" s="264">
        <v>700</v>
      </c>
    </row>
    <row r="204" s="247" customFormat="1" ht="18.75" customHeight="1" spans="1:4">
      <c r="A204" s="259">
        <f t="shared" si="4"/>
        <v>7</v>
      </c>
      <c r="B204" s="262">
        <v>2070399</v>
      </c>
      <c r="C204" s="262" t="s">
        <v>282</v>
      </c>
      <c r="D204" s="264">
        <v>77</v>
      </c>
    </row>
    <row r="205" s="247" customFormat="1" ht="18.75" customHeight="1" spans="1:4">
      <c r="A205" s="259">
        <f t="shared" si="4"/>
        <v>5</v>
      </c>
      <c r="B205" s="262">
        <v>20706</v>
      </c>
      <c r="C205" s="266" t="s">
        <v>283</v>
      </c>
      <c r="D205" s="264">
        <v>3291</v>
      </c>
    </row>
    <row r="206" s="247" customFormat="1" ht="18.75" customHeight="1" spans="1:4">
      <c r="A206" s="259">
        <f t="shared" si="4"/>
        <v>7</v>
      </c>
      <c r="B206" s="262">
        <v>2070604</v>
      </c>
      <c r="C206" s="267" t="s">
        <v>284</v>
      </c>
      <c r="D206" s="264">
        <v>3230</v>
      </c>
    </row>
    <row r="207" s="247" customFormat="1" ht="18.75" customHeight="1" spans="1:4">
      <c r="A207" s="259">
        <f t="shared" si="4"/>
        <v>7</v>
      </c>
      <c r="B207" s="262">
        <v>2070605</v>
      </c>
      <c r="C207" s="267" t="s">
        <v>285</v>
      </c>
      <c r="D207" s="264">
        <v>28</v>
      </c>
    </row>
    <row r="208" s="247" customFormat="1" ht="18.75" customHeight="1" spans="1:4">
      <c r="A208" s="259">
        <f t="shared" si="4"/>
        <v>7</v>
      </c>
      <c r="B208" s="262">
        <v>2070607</v>
      </c>
      <c r="C208" s="267" t="s">
        <v>286</v>
      </c>
      <c r="D208" s="264">
        <v>33</v>
      </c>
    </row>
    <row r="209" s="247" customFormat="1" ht="18.75" customHeight="1" spans="1:4">
      <c r="A209" s="259">
        <f t="shared" si="4"/>
        <v>5</v>
      </c>
      <c r="B209" s="262">
        <v>20708</v>
      </c>
      <c r="C209" s="266" t="s">
        <v>287</v>
      </c>
      <c r="D209" s="264">
        <v>121</v>
      </c>
    </row>
    <row r="210" s="247" customFormat="1" ht="18.75" customHeight="1" spans="1:4">
      <c r="A210" s="259">
        <f t="shared" si="4"/>
        <v>7</v>
      </c>
      <c r="B210" s="262">
        <v>2070807</v>
      </c>
      <c r="C210" s="267" t="s">
        <v>288</v>
      </c>
      <c r="D210" s="264">
        <v>71</v>
      </c>
    </row>
    <row r="211" s="247" customFormat="1" ht="18.75" customHeight="1" spans="1:4">
      <c r="A211" s="259">
        <f t="shared" si="4"/>
        <v>7</v>
      </c>
      <c r="B211" s="262">
        <v>2070899</v>
      </c>
      <c r="C211" s="267" t="s">
        <v>289</v>
      </c>
      <c r="D211" s="264">
        <v>50</v>
      </c>
    </row>
    <row r="212" s="247" customFormat="1" ht="18.75" customHeight="1" spans="1:4">
      <c r="A212" s="259">
        <f t="shared" si="4"/>
        <v>5</v>
      </c>
      <c r="B212" s="262">
        <v>20799</v>
      </c>
      <c r="C212" s="263" t="s">
        <v>290</v>
      </c>
      <c r="D212" s="264">
        <v>570</v>
      </c>
    </row>
    <row r="213" s="247" customFormat="1" ht="18.75" customHeight="1" spans="1:4">
      <c r="A213" s="259">
        <f t="shared" si="4"/>
        <v>7</v>
      </c>
      <c r="B213" s="262">
        <v>2079902</v>
      </c>
      <c r="C213" s="262" t="s">
        <v>291</v>
      </c>
      <c r="D213" s="264">
        <v>41</v>
      </c>
    </row>
    <row r="214" s="247" customFormat="1" ht="18.75" customHeight="1" spans="1:4">
      <c r="A214" s="259">
        <f t="shared" si="4"/>
        <v>7</v>
      </c>
      <c r="B214" s="262">
        <v>2079999</v>
      </c>
      <c r="C214" s="262" t="s">
        <v>292</v>
      </c>
      <c r="D214" s="264">
        <v>529</v>
      </c>
    </row>
    <row r="215" s="247" customFormat="1" ht="18.75" customHeight="1" spans="1:4">
      <c r="A215" s="259">
        <f t="shared" si="4"/>
        <v>3</v>
      </c>
      <c r="B215" s="262">
        <v>208</v>
      </c>
      <c r="C215" s="263" t="s">
        <v>293</v>
      </c>
      <c r="D215" s="264">
        <v>177011</v>
      </c>
    </row>
    <row r="216" s="247" customFormat="1" ht="18.75" customHeight="1" spans="1:4">
      <c r="A216" s="259">
        <f t="shared" si="4"/>
        <v>5</v>
      </c>
      <c r="B216" s="262">
        <v>20801</v>
      </c>
      <c r="C216" s="263" t="s">
        <v>294</v>
      </c>
      <c r="D216" s="264">
        <v>8417</v>
      </c>
    </row>
    <row r="217" s="247" customFormat="1" ht="18.75" customHeight="1" spans="1:4">
      <c r="A217" s="259">
        <f t="shared" si="4"/>
        <v>7</v>
      </c>
      <c r="B217" s="262">
        <v>2080101</v>
      </c>
      <c r="C217" s="262" t="s">
        <v>143</v>
      </c>
      <c r="D217" s="264">
        <v>845</v>
      </c>
    </row>
    <row r="218" s="247" customFormat="1" ht="18.75" customHeight="1" spans="1:4">
      <c r="A218" s="259">
        <f t="shared" si="4"/>
        <v>7</v>
      </c>
      <c r="B218" s="262">
        <v>2080104</v>
      </c>
      <c r="C218" s="262" t="s">
        <v>295</v>
      </c>
      <c r="D218" s="264">
        <v>411</v>
      </c>
    </row>
    <row r="219" s="247" customFormat="1" ht="18.75" customHeight="1" spans="1:4">
      <c r="A219" s="259">
        <f t="shared" si="4"/>
        <v>7</v>
      </c>
      <c r="B219" s="262">
        <v>2080105</v>
      </c>
      <c r="C219" s="262" t="s">
        <v>296</v>
      </c>
      <c r="D219" s="264">
        <v>3</v>
      </c>
    </row>
    <row r="220" s="247" customFormat="1" ht="18.75" customHeight="1" spans="1:4">
      <c r="A220" s="259">
        <f t="shared" si="4"/>
        <v>7</v>
      </c>
      <c r="B220" s="262">
        <v>2080106</v>
      </c>
      <c r="C220" s="262" t="s">
        <v>297</v>
      </c>
      <c r="D220" s="264">
        <v>99</v>
      </c>
    </row>
    <row r="221" s="247" customFormat="1" ht="18.75" customHeight="1" spans="1:4">
      <c r="A221" s="259">
        <f t="shared" si="4"/>
        <v>7</v>
      </c>
      <c r="B221" s="262">
        <v>2080108</v>
      </c>
      <c r="C221" s="262" t="s">
        <v>212</v>
      </c>
      <c r="D221" s="264">
        <v>65</v>
      </c>
    </row>
    <row r="222" s="247" customFormat="1" ht="18.75" customHeight="1" spans="1:4">
      <c r="A222" s="259">
        <f t="shared" si="4"/>
        <v>7</v>
      </c>
      <c r="B222" s="262">
        <v>2080109</v>
      </c>
      <c r="C222" s="262" t="s">
        <v>298</v>
      </c>
      <c r="D222" s="264">
        <v>1953</v>
      </c>
    </row>
    <row r="223" s="247" customFormat="1" ht="18.75" customHeight="1" spans="1:4">
      <c r="A223" s="259">
        <f t="shared" si="4"/>
        <v>7</v>
      </c>
      <c r="B223" s="262">
        <v>2080111</v>
      </c>
      <c r="C223" s="262" t="s">
        <v>299</v>
      </c>
      <c r="D223" s="264">
        <v>781</v>
      </c>
    </row>
    <row r="224" s="247" customFormat="1" ht="18.75" customHeight="1" spans="1:4">
      <c r="A224" s="259">
        <f t="shared" si="4"/>
        <v>7</v>
      </c>
      <c r="B224" s="262">
        <v>2080112</v>
      </c>
      <c r="C224" s="262" t="s">
        <v>300</v>
      </c>
      <c r="D224" s="264">
        <v>5</v>
      </c>
    </row>
    <row r="225" s="247" customFormat="1" ht="18.75" customHeight="1" spans="1:4">
      <c r="A225" s="259">
        <f t="shared" ref="A225:A231" si="5">LEN(B225)</f>
        <v>7</v>
      </c>
      <c r="B225" s="262">
        <v>2080116</v>
      </c>
      <c r="C225" s="262" t="s">
        <v>301</v>
      </c>
      <c r="D225" s="264">
        <v>214</v>
      </c>
    </row>
    <row r="226" s="247" customFormat="1" ht="18.75" customHeight="1" spans="1:4">
      <c r="A226" s="259">
        <f t="shared" si="5"/>
        <v>7</v>
      </c>
      <c r="B226" s="262">
        <v>2080150</v>
      </c>
      <c r="C226" s="262" t="s">
        <v>148</v>
      </c>
      <c r="D226" s="264">
        <v>33</v>
      </c>
    </row>
    <row r="227" s="247" customFormat="1" ht="18.75" customHeight="1" spans="1:4">
      <c r="A227" s="259">
        <f t="shared" si="5"/>
        <v>7</v>
      </c>
      <c r="B227" s="262">
        <v>2080199</v>
      </c>
      <c r="C227" s="262" t="s">
        <v>302</v>
      </c>
      <c r="D227" s="264">
        <v>4008</v>
      </c>
    </row>
    <row r="228" s="247" customFormat="1" ht="18.75" customHeight="1" spans="1:4">
      <c r="A228" s="259">
        <f t="shared" si="5"/>
        <v>5</v>
      </c>
      <c r="B228" s="262">
        <v>20802</v>
      </c>
      <c r="C228" s="263" t="s">
        <v>303</v>
      </c>
      <c r="D228" s="264">
        <v>3123</v>
      </c>
    </row>
    <row r="229" s="247" customFormat="1" ht="18.75" customHeight="1" spans="1:4">
      <c r="A229" s="259">
        <f t="shared" si="5"/>
        <v>7</v>
      </c>
      <c r="B229" s="262">
        <v>2080201</v>
      </c>
      <c r="C229" s="262" t="s">
        <v>143</v>
      </c>
      <c r="D229" s="264">
        <v>936</v>
      </c>
    </row>
    <row r="230" s="247" customFormat="1" ht="18.75" customHeight="1" spans="1:4">
      <c r="A230" s="259">
        <f t="shared" si="5"/>
        <v>7</v>
      </c>
      <c r="B230" s="262">
        <v>2080202</v>
      </c>
      <c r="C230" s="262" t="s">
        <v>144</v>
      </c>
      <c r="D230" s="264">
        <v>80</v>
      </c>
    </row>
    <row r="231" s="247" customFormat="1" ht="18.75" customHeight="1" spans="1:4">
      <c r="A231" s="259">
        <f t="shared" si="5"/>
        <v>7</v>
      </c>
      <c r="B231" s="262">
        <v>2080206</v>
      </c>
      <c r="C231" s="262" t="s">
        <v>304</v>
      </c>
      <c r="D231" s="264">
        <v>16</v>
      </c>
    </row>
    <row r="232" customHeight="1" spans="2:4">
      <c r="B232" s="262">
        <v>2080208</v>
      </c>
      <c r="C232" s="262" t="s">
        <v>305</v>
      </c>
      <c r="D232" s="264">
        <v>1444</v>
      </c>
    </row>
    <row r="233" customHeight="1" spans="2:4">
      <c r="B233" s="262">
        <v>2080299</v>
      </c>
      <c r="C233" s="262" t="s">
        <v>306</v>
      </c>
      <c r="D233" s="264">
        <v>647</v>
      </c>
    </row>
    <row r="234" customHeight="1" spans="2:4">
      <c r="B234" s="262">
        <v>20805</v>
      </c>
      <c r="C234" s="263" t="s">
        <v>307</v>
      </c>
      <c r="D234" s="264">
        <v>73394</v>
      </c>
    </row>
    <row r="235" customHeight="1" spans="2:4">
      <c r="B235" s="262">
        <v>2080501</v>
      </c>
      <c r="C235" s="262" t="s">
        <v>308</v>
      </c>
      <c r="D235" s="264">
        <v>82</v>
      </c>
    </row>
    <row r="236" customHeight="1" spans="2:4">
      <c r="B236" s="262">
        <v>2080502</v>
      </c>
      <c r="C236" s="262" t="s">
        <v>309</v>
      </c>
      <c r="D236" s="264">
        <v>6</v>
      </c>
    </row>
    <row r="237" customHeight="1" spans="2:4">
      <c r="B237" s="262">
        <v>2080505</v>
      </c>
      <c r="C237" s="262" t="s">
        <v>310</v>
      </c>
      <c r="D237" s="264">
        <v>26440</v>
      </c>
    </row>
    <row r="238" customHeight="1" spans="2:4">
      <c r="B238" s="262">
        <v>2080506</v>
      </c>
      <c r="C238" s="262" t="s">
        <v>311</v>
      </c>
      <c r="D238" s="264">
        <v>13287</v>
      </c>
    </row>
    <row r="239" customHeight="1" spans="2:4">
      <c r="B239" s="262">
        <v>2080599</v>
      </c>
      <c r="C239" s="262" t="s">
        <v>312</v>
      </c>
      <c r="D239" s="264">
        <v>33579</v>
      </c>
    </row>
    <row r="240" customHeight="1" spans="2:4">
      <c r="B240" s="262">
        <v>20807</v>
      </c>
      <c r="C240" s="263" t="s">
        <v>313</v>
      </c>
      <c r="D240" s="264">
        <v>8810</v>
      </c>
    </row>
    <row r="241" customHeight="1" spans="2:4">
      <c r="B241" s="262">
        <v>2080704</v>
      </c>
      <c r="C241" s="262" t="s">
        <v>314</v>
      </c>
      <c r="D241" s="264">
        <v>43</v>
      </c>
    </row>
    <row r="242" customHeight="1" spans="2:4">
      <c r="B242" s="262">
        <v>2080799</v>
      </c>
      <c r="C242" s="262" t="s">
        <v>315</v>
      </c>
      <c r="D242" s="264">
        <v>8767</v>
      </c>
    </row>
    <row r="243" customHeight="1" spans="2:4">
      <c r="B243" s="262">
        <v>20808</v>
      </c>
      <c r="C243" s="263" t="s">
        <v>316</v>
      </c>
      <c r="D243" s="264">
        <v>17548</v>
      </c>
    </row>
    <row r="244" customHeight="1" spans="2:4">
      <c r="B244" s="262">
        <v>2080801</v>
      </c>
      <c r="C244" s="262" t="s">
        <v>317</v>
      </c>
      <c r="D244" s="264">
        <v>2552</v>
      </c>
    </row>
    <row r="245" customHeight="1" spans="2:4">
      <c r="B245" s="262">
        <v>2080802</v>
      </c>
      <c r="C245" s="262" t="s">
        <v>318</v>
      </c>
      <c r="D245" s="264">
        <v>3464</v>
      </c>
    </row>
    <row r="246" customHeight="1" spans="2:4">
      <c r="B246" s="262">
        <v>2080803</v>
      </c>
      <c r="C246" s="262" t="s">
        <v>319</v>
      </c>
      <c r="D246" s="264">
        <v>8324</v>
      </c>
    </row>
    <row r="247" customHeight="1" spans="2:4">
      <c r="B247" s="262">
        <v>2080805</v>
      </c>
      <c r="C247" s="262" t="s">
        <v>320</v>
      </c>
      <c r="D247" s="264">
        <v>2044</v>
      </c>
    </row>
    <row r="248" customHeight="1" spans="2:4">
      <c r="B248" s="262">
        <v>2080806</v>
      </c>
      <c r="C248" s="262" t="s">
        <v>321</v>
      </c>
      <c r="D248" s="264">
        <v>872</v>
      </c>
    </row>
    <row r="249" customHeight="1" spans="2:4">
      <c r="B249" s="262">
        <v>2080808</v>
      </c>
      <c r="C249" s="262" t="s">
        <v>322</v>
      </c>
      <c r="D249" s="264">
        <v>139</v>
      </c>
    </row>
    <row r="250" customHeight="1" spans="2:4">
      <c r="B250" s="262">
        <v>2080899</v>
      </c>
      <c r="C250" s="262" t="s">
        <v>323</v>
      </c>
      <c r="D250" s="264">
        <v>153</v>
      </c>
    </row>
    <row r="251" customHeight="1" spans="2:4">
      <c r="B251" s="262">
        <v>20809</v>
      </c>
      <c r="C251" s="263" t="s">
        <v>324</v>
      </c>
      <c r="D251" s="264">
        <v>4908</v>
      </c>
    </row>
    <row r="252" customHeight="1" spans="2:4">
      <c r="B252" s="262">
        <v>2080901</v>
      </c>
      <c r="C252" s="262" t="s">
        <v>325</v>
      </c>
      <c r="D252" s="264">
        <v>1739</v>
      </c>
    </row>
    <row r="253" customHeight="1" spans="2:4">
      <c r="B253" s="262">
        <v>2080902</v>
      </c>
      <c r="C253" s="262" t="s">
        <v>326</v>
      </c>
      <c r="D253" s="264">
        <v>1437</v>
      </c>
    </row>
    <row r="254" customHeight="1" spans="2:4">
      <c r="B254" s="262">
        <v>2080903</v>
      </c>
      <c r="C254" s="262" t="s">
        <v>327</v>
      </c>
      <c r="D254" s="264">
        <v>8</v>
      </c>
    </row>
    <row r="255" customHeight="1" spans="2:4">
      <c r="B255" s="262">
        <v>2080905</v>
      </c>
      <c r="C255" s="262" t="s">
        <v>328</v>
      </c>
      <c r="D255" s="264">
        <v>1724</v>
      </c>
    </row>
    <row r="256" customHeight="1" spans="2:4">
      <c r="B256" s="262">
        <v>20810</v>
      </c>
      <c r="C256" s="263" t="s">
        <v>329</v>
      </c>
      <c r="D256" s="264">
        <v>7376</v>
      </c>
    </row>
    <row r="257" customHeight="1" spans="2:4">
      <c r="B257" s="262">
        <v>2081001</v>
      </c>
      <c r="C257" s="262" t="s">
        <v>330</v>
      </c>
      <c r="D257" s="264">
        <v>481</v>
      </c>
    </row>
    <row r="258" customHeight="1" spans="2:4">
      <c r="B258" s="262">
        <v>2081002</v>
      </c>
      <c r="C258" s="262" t="s">
        <v>331</v>
      </c>
      <c r="D258" s="264">
        <v>1238</v>
      </c>
    </row>
    <row r="259" customHeight="1" spans="2:4">
      <c r="B259" s="262">
        <v>2081004</v>
      </c>
      <c r="C259" s="262" t="s">
        <v>332</v>
      </c>
      <c r="D259" s="264">
        <v>264</v>
      </c>
    </row>
    <row r="260" customHeight="1" spans="2:4">
      <c r="B260" s="262">
        <v>2081005</v>
      </c>
      <c r="C260" s="262" t="s">
        <v>333</v>
      </c>
      <c r="D260" s="264">
        <v>1924</v>
      </c>
    </row>
    <row r="261" customHeight="1" spans="2:4">
      <c r="B261" s="262">
        <v>2081006</v>
      </c>
      <c r="C261" s="262" t="s">
        <v>334</v>
      </c>
      <c r="D261" s="264">
        <v>812</v>
      </c>
    </row>
    <row r="262" customHeight="1" spans="2:4">
      <c r="B262" s="262">
        <v>2081099</v>
      </c>
      <c r="C262" s="262" t="s">
        <v>335</v>
      </c>
      <c r="D262" s="264">
        <v>2657</v>
      </c>
    </row>
    <row r="263" customHeight="1" spans="2:4">
      <c r="B263" s="262">
        <v>20811</v>
      </c>
      <c r="C263" s="263" t="s">
        <v>336</v>
      </c>
      <c r="D263" s="264">
        <v>4274</v>
      </c>
    </row>
    <row r="264" customHeight="1" spans="2:4">
      <c r="B264" s="262">
        <v>2081101</v>
      </c>
      <c r="C264" s="262" t="s">
        <v>143</v>
      </c>
      <c r="D264" s="264">
        <v>245</v>
      </c>
    </row>
    <row r="265" customHeight="1" spans="2:4">
      <c r="B265" s="262">
        <v>2081104</v>
      </c>
      <c r="C265" s="262" t="s">
        <v>337</v>
      </c>
      <c r="D265" s="264">
        <v>25</v>
      </c>
    </row>
    <row r="266" customHeight="1" spans="2:4">
      <c r="B266" s="262">
        <v>2081105</v>
      </c>
      <c r="C266" s="262" t="s">
        <v>338</v>
      </c>
      <c r="D266" s="264">
        <v>32</v>
      </c>
    </row>
    <row r="267" customHeight="1" spans="2:4">
      <c r="B267" s="262">
        <v>2081107</v>
      </c>
      <c r="C267" s="262" t="s">
        <v>339</v>
      </c>
      <c r="D267" s="264">
        <v>2577</v>
      </c>
    </row>
    <row r="268" customHeight="1" spans="2:4">
      <c r="B268" s="262">
        <v>2081199</v>
      </c>
      <c r="C268" s="262" t="s">
        <v>340</v>
      </c>
      <c r="D268" s="264">
        <v>1395</v>
      </c>
    </row>
    <row r="269" customHeight="1" spans="2:4">
      <c r="B269" s="262">
        <v>20816</v>
      </c>
      <c r="C269" s="263" t="s">
        <v>341</v>
      </c>
      <c r="D269" s="264">
        <v>98</v>
      </c>
    </row>
    <row r="270" customHeight="1" spans="2:4">
      <c r="B270" s="262">
        <v>2081601</v>
      </c>
      <c r="C270" s="262" t="s">
        <v>143</v>
      </c>
      <c r="D270" s="264">
        <v>98</v>
      </c>
    </row>
    <row r="271" customHeight="1" spans="2:4">
      <c r="B271" s="262">
        <v>20819</v>
      </c>
      <c r="C271" s="263" t="s">
        <v>342</v>
      </c>
      <c r="D271" s="264">
        <v>22214</v>
      </c>
    </row>
    <row r="272" customHeight="1" spans="2:4">
      <c r="B272" s="262">
        <v>2081901</v>
      </c>
      <c r="C272" s="262" t="s">
        <v>343</v>
      </c>
      <c r="D272" s="264">
        <v>5297</v>
      </c>
    </row>
    <row r="273" customHeight="1" spans="2:4">
      <c r="B273" s="262">
        <v>2081902</v>
      </c>
      <c r="C273" s="262" t="s">
        <v>344</v>
      </c>
      <c r="D273" s="264">
        <v>16917</v>
      </c>
    </row>
    <row r="274" customHeight="1" spans="2:4">
      <c r="B274" s="262">
        <v>20820</v>
      </c>
      <c r="C274" s="263" t="s">
        <v>345</v>
      </c>
      <c r="D274" s="264">
        <v>2222</v>
      </c>
    </row>
    <row r="275" customHeight="1" spans="2:4">
      <c r="B275" s="262">
        <v>2082001</v>
      </c>
      <c r="C275" s="262" t="s">
        <v>346</v>
      </c>
      <c r="D275" s="264">
        <v>1916</v>
      </c>
    </row>
    <row r="276" customHeight="1" spans="2:4">
      <c r="B276" s="262">
        <v>2082002</v>
      </c>
      <c r="C276" s="262" t="s">
        <v>347</v>
      </c>
      <c r="D276" s="264">
        <v>306</v>
      </c>
    </row>
    <row r="277" customHeight="1" spans="2:4">
      <c r="B277" s="262">
        <v>20821</v>
      </c>
      <c r="C277" s="263" t="s">
        <v>348</v>
      </c>
      <c r="D277" s="264">
        <v>18153</v>
      </c>
    </row>
    <row r="278" customHeight="1" spans="2:4">
      <c r="B278" s="262">
        <v>2082101</v>
      </c>
      <c r="C278" s="262" t="s">
        <v>349</v>
      </c>
      <c r="D278" s="264">
        <v>16153</v>
      </c>
    </row>
    <row r="279" customHeight="1" spans="2:4">
      <c r="B279" s="262">
        <v>2082102</v>
      </c>
      <c r="C279" s="262" t="s">
        <v>350</v>
      </c>
      <c r="D279" s="264">
        <v>2000</v>
      </c>
    </row>
    <row r="280" customHeight="1" spans="2:4">
      <c r="B280" s="262">
        <v>20825</v>
      </c>
      <c r="C280" s="263" t="s">
        <v>351</v>
      </c>
      <c r="D280" s="264">
        <v>1470</v>
      </c>
    </row>
    <row r="281" customHeight="1" spans="2:4">
      <c r="B281" s="262">
        <v>2082501</v>
      </c>
      <c r="C281" s="262" t="s">
        <v>352</v>
      </c>
      <c r="D281" s="264">
        <v>422</v>
      </c>
    </row>
    <row r="282" customHeight="1" spans="2:4">
      <c r="B282" s="262">
        <v>2082502</v>
      </c>
      <c r="C282" s="262" t="s">
        <v>353</v>
      </c>
      <c r="D282" s="264">
        <v>1048</v>
      </c>
    </row>
    <row r="283" customHeight="1" spans="2:4">
      <c r="B283" s="262">
        <v>20828</v>
      </c>
      <c r="C283" s="263" t="s">
        <v>354</v>
      </c>
      <c r="D283" s="264">
        <v>1232</v>
      </c>
    </row>
    <row r="284" customHeight="1" spans="2:4">
      <c r="B284" s="262">
        <v>2082801</v>
      </c>
      <c r="C284" s="262" t="s">
        <v>143</v>
      </c>
      <c r="D284" s="264">
        <v>370</v>
      </c>
    </row>
    <row r="285" customHeight="1" spans="2:4">
      <c r="B285" s="262">
        <v>2082802</v>
      </c>
      <c r="C285" s="262" t="s">
        <v>144</v>
      </c>
      <c r="D285" s="264">
        <v>98</v>
      </c>
    </row>
    <row r="286" customHeight="1" spans="2:4">
      <c r="B286" s="262">
        <v>2082804</v>
      </c>
      <c r="C286" s="262" t="s">
        <v>355</v>
      </c>
      <c r="D286" s="264">
        <v>205</v>
      </c>
    </row>
    <row r="287" customHeight="1" spans="2:4">
      <c r="B287" s="262">
        <v>2082850</v>
      </c>
      <c r="C287" s="262" t="s">
        <v>148</v>
      </c>
      <c r="D287" s="264">
        <v>392</v>
      </c>
    </row>
    <row r="288" customHeight="1" spans="2:4">
      <c r="B288" s="262">
        <v>2082899</v>
      </c>
      <c r="C288" s="262" t="s">
        <v>356</v>
      </c>
      <c r="D288" s="264">
        <v>167</v>
      </c>
    </row>
    <row r="289" customHeight="1" spans="2:4">
      <c r="B289" s="262">
        <v>20899</v>
      </c>
      <c r="C289" s="263" t="s">
        <v>357</v>
      </c>
      <c r="D289" s="264">
        <v>3772</v>
      </c>
    </row>
    <row r="290" customHeight="1" spans="2:4">
      <c r="B290" s="262">
        <v>2089999</v>
      </c>
      <c r="C290" s="262" t="s">
        <v>358</v>
      </c>
      <c r="D290" s="264">
        <v>3772</v>
      </c>
    </row>
    <row r="291" customHeight="1" spans="2:4">
      <c r="B291" s="262">
        <v>210</v>
      </c>
      <c r="C291" s="263" t="s">
        <v>359</v>
      </c>
      <c r="D291" s="264">
        <v>135979</v>
      </c>
    </row>
    <row r="292" customHeight="1" spans="2:4">
      <c r="B292" s="262">
        <v>21001</v>
      </c>
      <c r="C292" s="263" t="s">
        <v>360</v>
      </c>
      <c r="D292" s="264">
        <v>1337</v>
      </c>
    </row>
    <row r="293" customHeight="1" spans="2:4">
      <c r="B293" s="262">
        <v>2100101</v>
      </c>
      <c r="C293" s="262" t="s">
        <v>143</v>
      </c>
      <c r="D293" s="264">
        <v>725</v>
      </c>
    </row>
    <row r="294" customHeight="1" spans="2:4">
      <c r="B294" s="262">
        <v>2100199</v>
      </c>
      <c r="C294" s="262" t="s">
        <v>361</v>
      </c>
      <c r="D294" s="264">
        <v>612</v>
      </c>
    </row>
    <row r="295" customHeight="1" spans="2:4">
      <c r="B295" s="262">
        <v>21002</v>
      </c>
      <c r="C295" s="263" t="s">
        <v>362</v>
      </c>
      <c r="D295" s="264">
        <v>5393</v>
      </c>
    </row>
    <row r="296" customHeight="1" spans="2:4">
      <c r="B296" s="262">
        <v>2100201</v>
      </c>
      <c r="C296" s="262" t="s">
        <v>363</v>
      </c>
      <c r="D296" s="264">
        <v>3020</v>
      </c>
    </row>
    <row r="297" customHeight="1" spans="2:4">
      <c r="B297" s="262">
        <v>2100202</v>
      </c>
      <c r="C297" s="262" t="s">
        <v>364</v>
      </c>
      <c r="D297" s="264">
        <v>2025</v>
      </c>
    </row>
    <row r="298" customHeight="1" spans="2:4">
      <c r="B298" s="262">
        <v>2100299</v>
      </c>
      <c r="C298" s="262" t="s">
        <v>365</v>
      </c>
      <c r="D298" s="264">
        <v>348</v>
      </c>
    </row>
    <row r="299" customHeight="1" spans="2:4">
      <c r="B299" s="262">
        <v>21003</v>
      </c>
      <c r="C299" s="263" t="s">
        <v>366</v>
      </c>
      <c r="D299" s="264">
        <v>18687</v>
      </c>
    </row>
    <row r="300" customHeight="1" spans="2:4">
      <c r="B300" s="262">
        <v>2100301</v>
      </c>
      <c r="C300" s="262" t="s">
        <v>367</v>
      </c>
      <c r="D300" s="264">
        <v>1420</v>
      </c>
    </row>
    <row r="301" customHeight="1" spans="2:4">
      <c r="B301" s="262">
        <v>2100302</v>
      </c>
      <c r="C301" s="262" t="s">
        <v>368</v>
      </c>
      <c r="D301" s="264">
        <v>14037</v>
      </c>
    </row>
    <row r="302" customHeight="1" spans="2:4">
      <c r="B302" s="262">
        <v>2100399</v>
      </c>
      <c r="C302" s="262" t="s">
        <v>369</v>
      </c>
      <c r="D302" s="264">
        <v>3230</v>
      </c>
    </row>
    <row r="303" customHeight="1" spans="2:4">
      <c r="B303" s="262">
        <v>21004</v>
      </c>
      <c r="C303" s="263" t="s">
        <v>370</v>
      </c>
      <c r="D303" s="264">
        <v>45854</v>
      </c>
    </row>
    <row r="304" customHeight="1" spans="2:4">
      <c r="B304" s="262">
        <v>2100401</v>
      </c>
      <c r="C304" s="262" t="s">
        <v>371</v>
      </c>
      <c r="D304" s="264">
        <v>2072</v>
      </c>
    </row>
    <row r="305" customHeight="1" spans="2:4">
      <c r="B305" s="262">
        <v>2100402</v>
      </c>
      <c r="C305" s="262" t="s">
        <v>372</v>
      </c>
      <c r="D305" s="264">
        <v>968</v>
      </c>
    </row>
    <row r="306" customHeight="1" spans="2:4">
      <c r="B306" s="262">
        <v>2100403</v>
      </c>
      <c r="C306" s="262" t="s">
        <v>373</v>
      </c>
      <c r="D306" s="264">
        <v>215</v>
      </c>
    </row>
    <row r="307" customHeight="1" spans="2:4">
      <c r="B307" s="262">
        <v>2100406</v>
      </c>
      <c r="C307" s="262" t="s">
        <v>374</v>
      </c>
      <c r="D307" s="264">
        <v>889</v>
      </c>
    </row>
    <row r="308" customHeight="1" spans="2:4">
      <c r="B308" s="262">
        <v>2100408</v>
      </c>
      <c r="C308" s="262" t="s">
        <v>375</v>
      </c>
      <c r="D308" s="264">
        <v>11387</v>
      </c>
    </row>
    <row r="309" customHeight="1" spans="2:4">
      <c r="B309" s="262">
        <v>2100409</v>
      </c>
      <c r="C309" s="262" t="s">
        <v>376</v>
      </c>
      <c r="D309" s="264">
        <v>2424</v>
      </c>
    </row>
    <row r="310" customHeight="1" spans="2:4">
      <c r="B310" s="262">
        <v>2100410</v>
      </c>
      <c r="C310" s="262" t="s">
        <v>377</v>
      </c>
      <c r="D310" s="264">
        <v>26865</v>
      </c>
    </row>
    <row r="311" customHeight="1" spans="2:4">
      <c r="B311" s="262">
        <v>2100499</v>
      </c>
      <c r="C311" s="262" t="s">
        <v>378</v>
      </c>
      <c r="D311" s="264">
        <v>1034</v>
      </c>
    </row>
    <row r="312" customHeight="1" spans="2:4">
      <c r="B312" s="262">
        <v>21006</v>
      </c>
      <c r="C312" s="263" t="s">
        <v>379</v>
      </c>
      <c r="D312" s="264">
        <v>393</v>
      </c>
    </row>
    <row r="313" customHeight="1" spans="2:4">
      <c r="B313" s="262">
        <v>2100601</v>
      </c>
      <c r="C313" s="262" t="s">
        <v>380</v>
      </c>
      <c r="D313" s="264">
        <v>393</v>
      </c>
    </row>
    <row r="314" customHeight="1" spans="2:4">
      <c r="B314" s="262">
        <v>21007</v>
      </c>
      <c r="C314" s="263" t="s">
        <v>381</v>
      </c>
      <c r="D314" s="264">
        <v>20791</v>
      </c>
    </row>
    <row r="315" customHeight="1" spans="2:4">
      <c r="B315" s="262">
        <v>2100716</v>
      </c>
      <c r="C315" s="262" t="s">
        <v>382</v>
      </c>
      <c r="D315" s="264">
        <v>114</v>
      </c>
    </row>
    <row r="316" customHeight="1" spans="2:4">
      <c r="B316" s="262">
        <v>2100717</v>
      </c>
      <c r="C316" s="262" t="s">
        <v>383</v>
      </c>
      <c r="D316" s="264">
        <v>20677</v>
      </c>
    </row>
    <row r="317" customHeight="1" spans="2:4">
      <c r="B317" s="262">
        <v>21011</v>
      </c>
      <c r="C317" s="263" t="s">
        <v>384</v>
      </c>
      <c r="D317" s="264">
        <v>23271</v>
      </c>
    </row>
    <row r="318" customHeight="1" spans="2:4">
      <c r="B318" s="262">
        <v>2101101</v>
      </c>
      <c r="C318" s="262" t="s">
        <v>385</v>
      </c>
      <c r="D318" s="264">
        <v>3058</v>
      </c>
    </row>
    <row r="319" customHeight="1" spans="2:4">
      <c r="B319" s="262">
        <v>2101102</v>
      </c>
      <c r="C319" s="262" t="s">
        <v>386</v>
      </c>
      <c r="D319" s="264">
        <v>11485</v>
      </c>
    </row>
    <row r="320" customHeight="1" spans="2:4">
      <c r="B320" s="262">
        <v>2101103</v>
      </c>
      <c r="C320" s="262" t="s">
        <v>387</v>
      </c>
      <c r="D320" s="264">
        <v>1028</v>
      </c>
    </row>
    <row r="321" customHeight="1" spans="2:4">
      <c r="B321" s="262">
        <v>2101199</v>
      </c>
      <c r="C321" s="262" t="s">
        <v>388</v>
      </c>
      <c r="D321" s="264">
        <v>7700</v>
      </c>
    </row>
    <row r="322" customHeight="1" spans="2:4">
      <c r="B322" s="262">
        <v>21012</v>
      </c>
      <c r="C322" s="263" t="s">
        <v>389</v>
      </c>
      <c r="D322" s="264">
        <v>6620</v>
      </c>
    </row>
    <row r="323" customHeight="1" spans="2:4">
      <c r="B323" s="262">
        <v>2101202</v>
      </c>
      <c r="C323" s="262" t="s">
        <v>390</v>
      </c>
      <c r="D323" s="264">
        <v>6620</v>
      </c>
    </row>
    <row r="324" customHeight="1" spans="2:4">
      <c r="B324" s="262">
        <v>21013</v>
      </c>
      <c r="C324" s="263" t="s">
        <v>391</v>
      </c>
      <c r="D324" s="264">
        <v>7681</v>
      </c>
    </row>
    <row r="325" customHeight="1" spans="2:4">
      <c r="B325" s="262">
        <v>2101301</v>
      </c>
      <c r="C325" s="262" t="s">
        <v>392</v>
      </c>
      <c r="D325" s="264">
        <v>7601</v>
      </c>
    </row>
    <row r="326" customHeight="1" spans="2:4">
      <c r="B326" s="262">
        <v>2101399</v>
      </c>
      <c r="C326" s="262" t="s">
        <v>393</v>
      </c>
      <c r="D326" s="264">
        <v>80</v>
      </c>
    </row>
    <row r="327" customHeight="1" spans="2:4">
      <c r="B327" s="262">
        <v>21014</v>
      </c>
      <c r="C327" s="263" t="s">
        <v>394</v>
      </c>
      <c r="D327" s="264">
        <v>1005</v>
      </c>
    </row>
    <row r="328" customHeight="1" spans="2:4">
      <c r="B328" s="262">
        <v>2101401</v>
      </c>
      <c r="C328" s="262" t="s">
        <v>395</v>
      </c>
      <c r="D328" s="264">
        <v>1005</v>
      </c>
    </row>
    <row r="329" customHeight="1" spans="2:4">
      <c r="B329" s="262">
        <v>21015</v>
      </c>
      <c r="C329" s="263" t="s">
        <v>396</v>
      </c>
      <c r="D329" s="264">
        <v>1824</v>
      </c>
    </row>
    <row r="330" customHeight="1" spans="2:4">
      <c r="B330" s="262">
        <v>2101501</v>
      </c>
      <c r="C330" s="262" t="s">
        <v>143</v>
      </c>
      <c r="D330" s="264">
        <v>952</v>
      </c>
    </row>
    <row r="331" customHeight="1" spans="2:4">
      <c r="B331" s="262">
        <v>2101502</v>
      </c>
      <c r="C331" s="262" t="s">
        <v>144</v>
      </c>
      <c r="D331" s="264">
        <v>85</v>
      </c>
    </row>
    <row r="332" customHeight="1" spans="2:4">
      <c r="B332" s="262">
        <v>2101504</v>
      </c>
      <c r="C332" s="262" t="s">
        <v>212</v>
      </c>
      <c r="D332" s="264">
        <v>85</v>
      </c>
    </row>
    <row r="333" customHeight="1" spans="2:4">
      <c r="B333" s="262">
        <v>2101505</v>
      </c>
      <c r="C333" s="262" t="s">
        <v>397</v>
      </c>
      <c r="D333" s="264">
        <v>354</v>
      </c>
    </row>
    <row r="334" customHeight="1" spans="2:4">
      <c r="B334" s="262">
        <v>2101506</v>
      </c>
      <c r="C334" s="262" t="s">
        <v>398</v>
      </c>
      <c r="D334" s="264">
        <v>239</v>
      </c>
    </row>
    <row r="335" customHeight="1" spans="2:4">
      <c r="B335" s="262">
        <v>2101550</v>
      </c>
      <c r="C335" s="262" t="s">
        <v>148</v>
      </c>
      <c r="D335" s="264">
        <v>109</v>
      </c>
    </row>
    <row r="336" customHeight="1" spans="2:4">
      <c r="B336" s="262">
        <v>21016</v>
      </c>
      <c r="C336" s="263" t="s">
        <v>399</v>
      </c>
      <c r="D336" s="264">
        <v>1946</v>
      </c>
    </row>
    <row r="337" customHeight="1" spans="2:4">
      <c r="B337" s="262">
        <v>2101601</v>
      </c>
      <c r="C337" s="262" t="s">
        <v>400</v>
      </c>
      <c r="D337" s="264">
        <v>1946</v>
      </c>
    </row>
    <row r="338" customHeight="1" spans="2:4">
      <c r="B338" s="262">
        <v>21099</v>
      </c>
      <c r="C338" s="263" t="s">
        <v>401</v>
      </c>
      <c r="D338" s="264">
        <v>1177</v>
      </c>
    </row>
    <row r="339" customHeight="1" spans="2:4">
      <c r="B339" s="262">
        <v>2109999</v>
      </c>
      <c r="C339" s="262" t="s">
        <v>402</v>
      </c>
      <c r="D339" s="264">
        <v>1177</v>
      </c>
    </row>
    <row r="340" customHeight="1" spans="2:4">
      <c r="B340" s="262">
        <v>211</v>
      </c>
      <c r="C340" s="263" t="s">
        <v>403</v>
      </c>
      <c r="D340" s="264">
        <v>17748</v>
      </c>
    </row>
    <row r="341" customHeight="1" spans="2:4">
      <c r="B341" s="262">
        <v>21101</v>
      </c>
      <c r="C341" s="263" t="s">
        <v>404</v>
      </c>
      <c r="D341" s="264">
        <v>1873</v>
      </c>
    </row>
    <row r="342" customHeight="1" spans="2:4">
      <c r="B342" s="262">
        <v>2110101</v>
      </c>
      <c r="C342" s="262" t="s">
        <v>143</v>
      </c>
      <c r="D342" s="264">
        <v>991</v>
      </c>
    </row>
    <row r="343" customHeight="1" spans="2:4">
      <c r="B343" s="262">
        <v>2110102</v>
      </c>
      <c r="C343" s="262" t="s">
        <v>144</v>
      </c>
      <c r="D343" s="264">
        <v>862</v>
      </c>
    </row>
    <row r="344" customHeight="1" spans="2:4">
      <c r="B344" s="262">
        <v>2110108</v>
      </c>
      <c r="C344" s="262" t="s">
        <v>405</v>
      </c>
      <c r="D344" s="264">
        <v>20</v>
      </c>
    </row>
    <row r="345" customHeight="1" spans="2:4">
      <c r="B345" s="262">
        <v>21103</v>
      </c>
      <c r="C345" s="263" t="s">
        <v>406</v>
      </c>
      <c r="D345" s="264">
        <v>5609</v>
      </c>
    </row>
    <row r="346" customHeight="1" spans="2:4">
      <c r="B346" s="262">
        <v>2110301</v>
      </c>
      <c r="C346" s="262" t="s">
        <v>407</v>
      </c>
      <c r="D346" s="264">
        <v>1027</v>
      </c>
    </row>
    <row r="347" customHeight="1" spans="2:4">
      <c r="B347" s="262">
        <v>2110302</v>
      </c>
      <c r="C347" s="262" t="s">
        <v>408</v>
      </c>
      <c r="D347" s="264">
        <v>2244</v>
      </c>
    </row>
    <row r="348" customHeight="1" spans="2:4">
      <c r="B348" s="262">
        <v>2110304</v>
      </c>
      <c r="C348" s="262" t="s">
        <v>409</v>
      </c>
      <c r="D348" s="264">
        <v>2338</v>
      </c>
    </row>
    <row r="349" customHeight="1" spans="2:4">
      <c r="B349" s="262">
        <v>21104</v>
      </c>
      <c r="C349" s="263" t="s">
        <v>410</v>
      </c>
      <c r="D349" s="264">
        <v>7187</v>
      </c>
    </row>
    <row r="350" customHeight="1" spans="2:4">
      <c r="B350" s="262">
        <v>2110401</v>
      </c>
      <c r="C350" s="262" t="s">
        <v>411</v>
      </c>
      <c r="D350" s="264">
        <v>1597</v>
      </c>
    </row>
    <row r="351" customHeight="1" spans="2:4">
      <c r="B351" s="262">
        <v>2110402</v>
      </c>
      <c r="C351" s="262" t="s">
        <v>412</v>
      </c>
      <c r="D351" s="264">
        <v>5108</v>
      </c>
    </row>
    <row r="352" customHeight="1" spans="2:4">
      <c r="B352" s="262">
        <v>2110404</v>
      </c>
      <c r="C352" s="262" t="s">
        <v>413</v>
      </c>
      <c r="D352" s="264">
        <v>432</v>
      </c>
    </row>
    <row r="353" customHeight="1" spans="2:4">
      <c r="B353" s="262">
        <v>2110406</v>
      </c>
      <c r="C353" s="262" t="s">
        <v>414</v>
      </c>
      <c r="D353" s="264">
        <v>50</v>
      </c>
    </row>
    <row r="354" customHeight="1" spans="2:4">
      <c r="B354" s="262">
        <v>21105</v>
      </c>
      <c r="C354" s="263" t="s">
        <v>415</v>
      </c>
      <c r="D354" s="264">
        <v>289</v>
      </c>
    </row>
    <row r="355" customHeight="1" spans="2:4">
      <c r="B355" s="262">
        <v>2110502</v>
      </c>
      <c r="C355" s="262" t="s">
        <v>416</v>
      </c>
      <c r="D355" s="264">
        <v>289</v>
      </c>
    </row>
    <row r="356" customHeight="1" spans="2:4">
      <c r="B356" s="262">
        <v>21106</v>
      </c>
      <c r="C356" s="263" t="s">
        <v>417</v>
      </c>
      <c r="D356" s="264">
        <v>503</v>
      </c>
    </row>
    <row r="357" customHeight="1" spans="2:4">
      <c r="B357" s="262">
        <v>2110602</v>
      </c>
      <c r="C357" s="262" t="s">
        <v>418</v>
      </c>
      <c r="D357" s="264">
        <v>428</v>
      </c>
    </row>
    <row r="358" customHeight="1" spans="2:4">
      <c r="B358" s="262">
        <v>2110699</v>
      </c>
      <c r="C358" s="262" t="s">
        <v>419</v>
      </c>
      <c r="D358" s="264">
        <v>75</v>
      </c>
    </row>
    <row r="359" customHeight="1" spans="2:4">
      <c r="B359" s="262">
        <v>21110</v>
      </c>
      <c r="C359" s="263" t="s">
        <v>420</v>
      </c>
      <c r="D359" s="264">
        <v>700</v>
      </c>
    </row>
    <row r="360" customHeight="1" spans="2:4">
      <c r="B360" s="262">
        <v>2111001</v>
      </c>
      <c r="C360" s="262" t="s">
        <v>421</v>
      </c>
      <c r="D360" s="264">
        <v>700</v>
      </c>
    </row>
    <row r="361" customHeight="1" spans="2:4">
      <c r="B361" s="262">
        <v>21111</v>
      </c>
      <c r="C361" s="263" t="s">
        <v>422</v>
      </c>
      <c r="D361" s="264">
        <v>1535</v>
      </c>
    </row>
    <row r="362" customHeight="1" spans="2:4">
      <c r="B362" s="262">
        <v>2111101</v>
      </c>
      <c r="C362" s="262" t="s">
        <v>423</v>
      </c>
      <c r="D362" s="264">
        <v>1530</v>
      </c>
    </row>
    <row r="363" customHeight="1" spans="2:4">
      <c r="B363" s="262">
        <v>2111102</v>
      </c>
      <c r="C363" s="262" t="s">
        <v>424</v>
      </c>
      <c r="D363" s="264">
        <v>5</v>
      </c>
    </row>
    <row r="364" customHeight="1" spans="2:4">
      <c r="B364" s="262">
        <v>21199</v>
      </c>
      <c r="C364" s="263" t="s">
        <v>425</v>
      </c>
      <c r="D364" s="264">
        <v>52</v>
      </c>
    </row>
    <row r="365" customHeight="1" spans="2:4">
      <c r="B365" s="262">
        <v>2119999</v>
      </c>
      <c r="C365" s="262" t="s">
        <v>426</v>
      </c>
      <c r="D365" s="264">
        <v>52</v>
      </c>
    </row>
    <row r="366" customHeight="1" spans="2:4">
      <c r="B366" s="262">
        <v>212</v>
      </c>
      <c r="C366" s="263" t="s">
        <v>427</v>
      </c>
      <c r="D366" s="264">
        <v>122870</v>
      </c>
    </row>
    <row r="367" customHeight="1" spans="2:4">
      <c r="B367" s="262">
        <v>21201</v>
      </c>
      <c r="C367" s="263" t="s">
        <v>428</v>
      </c>
      <c r="D367" s="264">
        <v>26571</v>
      </c>
    </row>
    <row r="368" customHeight="1" spans="2:4">
      <c r="B368" s="262">
        <v>2120101</v>
      </c>
      <c r="C368" s="262" t="s">
        <v>143</v>
      </c>
      <c r="D368" s="264">
        <v>5143</v>
      </c>
    </row>
    <row r="369" customHeight="1" spans="2:4">
      <c r="B369" s="262">
        <v>2120102</v>
      </c>
      <c r="C369" s="262" t="s">
        <v>144</v>
      </c>
      <c r="D369" s="264">
        <v>3348</v>
      </c>
    </row>
    <row r="370" customHeight="1" spans="2:4">
      <c r="B370" s="262">
        <v>2120104</v>
      </c>
      <c r="C370" s="262" t="s">
        <v>429</v>
      </c>
      <c r="D370" s="264">
        <v>447</v>
      </c>
    </row>
    <row r="371" customHeight="1" spans="2:4">
      <c r="B371" s="262">
        <v>2120106</v>
      </c>
      <c r="C371" s="262" t="s">
        <v>430</v>
      </c>
      <c r="D371" s="264">
        <v>7428</v>
      </c>
    </row>
    <row r="372" customHeight="1" spans="2:4">
      <c r="B372" s="262">
        <v>2120199</v>
      </c>
      <c r="C372" s="262" t="s">
        <v>431</v>
      </c>
      <c r="D372" s="264">
        <v>10205</v>
      </c>
    </row>
    <row r="373" customHeight="1" spans="2:4">
      <c r="B373" s="262">
        <v>21202</v>
      </c>
      <c r="C373" s="263" t="s">
        <v>432</v>
      </c>
      <c r="D373" s="264">
        <v>335</v>
      </c>
    </row>
    <row r="374" customHeight="1" spans="2:4">
      <c r="B374" s="262">
        <v>2120201</v>
      </c>
      <c r="C374" s="262" t="s">
        <v>433</v>
      </c>
      <c r="D374" s="264">
        <v>335</v>
      </c>
    </row>
    <row r="375" customHeight="1" spans="2:4">
      <c r="B375" s="262">
        <v>21203</v>
      </c>
      <c r="C375" s="263" t="s">
        <v>434</v>
      </c>
      <c r="D375" s="264">
        <v>78106</v>
      </c>
    </row>
    <row r="376" customHeight="1" spans="2:4">
      <c r="B376" s="262">
        <v>2120303</v>
      </c>
      <c r="C376" s="262" t="s">
        <v>435</v>
      </c>
      <c r="D376" s="264">
        <v>2033</v>
      </c>
    </row>
    <row r="377" customHeight="1" spans="2:4">
      <c r="B377" s="262">
        <v>2120399</v>
      </c>
      <c r="C377" s="262" t="s">
        <v>436</v>
      </c>
      <c r="D377" s="264">
        <v>76073</v>
      </c>
    </row>
    <row r="378" customHeight="1" spans="2:4">
      <c r="B378" s="262">
        <v>21205</v>
      </c>
      <c r="C378" s="263" t="s">
        <v>437</v>
      </c>
      <c r="D378" s="264">
        <v>15654</v>
      </c>
    </row>
    <row r="379" customHeight="1" spans="2:4">
      <c r="B379" s="262">
        <v>2120501</v>
      </c>
      <c r="C379" s="262" t="s">
        <v>438</v>
      </c>
      <c r="D379" s="264">
        <v>15654</v>
      </c>
    </row>
    <row r="380" customHeight="1" spans="2:4">
      <c r="B380" s="262">
        <v>21206</v>
      </c>
      <c r="C380" s="263" t="s">
        <v>439</v>
      </c>
      <c r="D380" s="264">
        <v>370</v>
      </c>
    </row>
    <row r="381" customHeight="1" spans="2:4">
      <c r="B381" s="262">
        <v>2120601</v>
      </c>
      <c r="C381" s="262" t="s">
        <v>440</v>
      </c>
      <c r="D381" s="264">
        <v>370</v>
      </c>
    </row>
    <row r="382" customHeight="1" spans="2:4">
      <c r="B382" s="262">
        <v>21299</v>
      </c>
      <c r="C382" s="263" t="s">
        <v>441</v>
      </c>
      <c r="D382" s="264">
        <v>1834</v>
      </c>
    </row>
    <row r="383" customHeight="1" spans="2:4">
      <c r="B383" s="262">
        <v>2129999</v>
      </c>
      <c r="C383" s="262" t="s">
        <v>442</v>
      </c>
      <c r="D383" s="264">
        <v>1834</v>
      </c>
    </row>
    <row r="384" customHeight="1" spans="2:4">
      <c r="B384" s="262">
        <v>213</v>
      </c>
      <c r="C384" s="263" t="s">
        <v>443</v>
      </c>
      <c r="D384" s="264">
        <v>111727</v>
      </c>
    </row>
    <row r="385" customHeight="1" spans="2:4">
      <c r="B385" s="262">
        <v>21301</v>
      </c>
      <c r="C385" s="263" t="s">
        <v>444</v>
      </c>
      <c r="D385" s="264">
        <v>46907</v>
      </c>
    </row>
    <row r="386" customHeight="1" spans="2:4">
      <c r="B386" s="262">
        <v>2130101</v>
      </c>
      <c r="C386" s="262" t="s">
        <v>143</v>
      </c>
      <c r="D386" s="264">
        <v>2448</v>
      </c>
    </row>
    <row r="387" customHeight="1" spans="2:4">
      <c r="B387" s="262">
        <v>2130102</v>
      </c>
      <c r="C387" s="262" t="s">
        <v>144</v>
      </c>
      <c r="D387" s="264">
        <v>183</v>
      </c>
    </row>
    <row r="388" customHeight="1" spans="2:4">
      <c r="B388" s="262">
        <v>2130104</v>
      </c>
      <c r="C388" s="262" t="s">
        <v>148</v>
      </c>
      <c r="D388" s="264">
        <v>5365</v>
      </c>
    </row>
    <row r="389" customHeight="1" spans="2:4">
      <c r="B389" s="262">
        <v>2130106</v>
      </c>
      <c r="C389" s="262" t="s">
        <v>445</v>
      </c>
      <c r="D389" s="264">
        <v>160</v>
      </c>
    </row>
    <row r="390" customHeight="1" spans="2:4">
      <c r="B390" s="262">
        <v>2130108</v>
      </c>
      <c r="C390" s="262" t="s">
        <v>446</v>
      </c>
      <c r="D390" s="264">
        <v>1741</v>
      </c>
    </row>
    <row r="391" customHeight="1" spans="2:4">
      <c r="B391" s="262">
        <v>2130109</v>
      </c>
      <c r="C391" s="262" t="s">
        <v>447</v>
      </c>
      <c r="D391" s="264">
        <v>149</v>
      </c>
    </row>
    <row r="392" customHeight="1" spans="2:4">
      <c r="B392" s="262">
        <v>2130110</v>
      </c>
      <c r="C392" s="262" t="s">
        <v>448</v>
      </c>
      <c r="D392" s="264">
        <v>74</v>
      </c>
    </row>
    <row r="393" customHeight="1" spans="2:4">
      <c r="B393" s="262">
        <v>2130122</v>
      </c>
      <c r="C393" s="262" t="s">
        <v>449</v>
      </c>
      <c r="D393" s="264">
        <v>23932</v>
      </c>
    </row>
    <row r="394" customHeight="1" spans="2:4">
      <c r="B394" s="262">
        <v>2130124</v>
      </c>
      <c r="C394" s="262" t="s">
        <v>450</v>
      </c>
      <c r="D394" s="264">
        <v>1036</v>
      </c>
    </row>
    <row r="395" customHeight="1" spans="2:4">
      <c r="B395" s="262">
        <v>2130135</v>
      </c>
      <c r="C395" s="262" t="s">
        <v>451</v>
      </c>
      <c r="D395" s="264">
        <v>1746</v>
      </c>
    </row>
    <row r="396" customHeight="1" spans="2:4">
      <c r="B396" s="262">
        <v>2130148</v>
      </c>
      <c r="C396" s="262" t="s">
        <v>452</v>
      </c>
      <c r="D396" s="264">
        <v>516</v>
      </c>
    </row>
    <row r="397" customHeight="1" spans="2:4">
      <c r="B397" s="262">
        <v>2130153</v>
      </c>
      <c r="C397" s="262" t="s">
        <v>453</v>
      </c>
      <c r="D397" s="264">
        <v>6289</v>
      </c>
    </row>
    <row r="398" customHeight="1" spans="2:4">
      <c r="B398" s="262">
        <v>2130199</v>
      </c>
      <c r="C398" s="262" t="s">
        <v>454</v>
      </c>
      <c r="D398" s="264">
        <v>3268</v>
      </c>
    </row>
    <row r="399" customHeight="1" spans="2:4">
      <c r="B399" s="262">
        <v>21302</v>
      </c>
      <c r="C399" s="263" t="s">
        <v>455</v>
      </c>
      <c r="D399" s="264">
        <v>13202</v>
      </c>
    </row>
    <row r="400" customHeight="1" spans="2:4">
      <c r="B400" s="262">
        <v>2130201</v>
      </c>
      <c r="C400" s="262" t="s">
        <v>143</v>
      </c>
      <c r="D400" s="264">
        <v>645</v>
      </c>
    </row>
    <row r="401" customHeight="1" spans="2:4">
      <c r="B401" s="262">
        <v>2130204</v>
      </c>
      <c r="C401" s="262" t="s">
        <v>456</v>
      </c>
      <c r="D401" s="264">
        <v>4043</v>
      </c>
    </row>
    <row r="402" customHeight="1" spans="2:4">
      <c r="B402" s="262">
        <v>2130205</v>
      </c>
      <c r="C402" s="262" t="s">
        <v>457</v>
      </c>
      <c r="D402" s="264">
        <v>5515</v>
      </c>
    </row>
    <row r="403" customHeight="1" spans="2:4">
      <c r="B403" s="262">
        <v>2130207</v>
      </c>
      <c r="C403" s="262" t="s">
        <v>458</v>
      </c>
      <c r="D403" s="264">
        <v>739</v>
      </c>
    </row>
    <row r="404" customHeight="1" spans="2:4">
      <c r="B404" s="262">
        <v>2130209</v>
      </c>
      <c r="C404" s="262" t="s">
        <v>459</v>
      </c>
      <c r="D404" s="264">
        <v>840</v>
      </c>
    </row>
    <row r="405" customHeight="1" spans="2:4">
      <c r="B405" s="262">
        <v>2130211</v>
      </c>
      <c r="C405" s="262" t="s">
        <v>460</v>
      </c>
      <c r="D405" s="264">
        <v>6</v>
      </c>
    </row>
    <row r="406" customHeight="1" spans="2:4">
      <c r="B406" s="262">
        <v>2130213</v>
      </c>
      <c r="C406" s="262" t="s">
        <v>461</v>
      </c>
      <c r="D406" s="264">
        <v>38</v>
      </c>
    </row>
    <row r="407" customHeight="1" spans="2:4">
      <c r="B407" s="262">
        <v>2130227</v>
      </c>
      <c r="C407" s="262" t="s">
        <v>462</v>
      </c>
      <c r="D407" s="264">
        <v>179</v>
      </c>
    </row>
    <row r="408" customHeight="1" spans="2:4">
      <c r="B408" s="262">
        <v>2130234</v>
      </c>
      <c r="C408" s="262" t="s">
        <v>463</v>
      </c>
      <c r="D408" s="264">
        <v>659</v>
      </c>
    </row>
    <row r="409" customHeight="1" spans="2:4">
      <c r="B409" s="262">
        <v>2130299</v>
      </c>
      <c r="C409" s="262" t="s">
        <v>464</v>
      </c>
      <c r="D409" s="264">
        <v>538</v>
      </c>
    </row>
    <row r="410" customHeight="1" spans="2:4">
      <c r="B410" s="262">
        <v>21303</v>
      </c>
      <c r="C410" s="263" t="s">
        <v>465</v>
      </c>
      <c r="D410" s="264">
        <v>22564</v>
      </c>
    </row>
    <row r="411" customHeight="1" spans="2:4">
      <c r="B411" s="262">
        <v>2130301</v>
      </c>
      <c r="C411" s="262" t="s">
        <v>143</v>
      </c>
      <c r="D411" s="264">
        <v>1742</v>
      </c>
    </row>
    <row r="412" customHeight="1" spans="2:4">
      <c r="B412" s="262">
        <v>2130302</v>
      </c>
      <c r="C412" s="262" t="s">
        <v>144</v>
      </c>
      <c r="D412" s="264">
        <v>389</v>
      </c>
    </row>
    <row r="413" customHeight="1" spans="2:4">
      <c r="B413" s="262">
        <v>2130305</v>
      </c>
      <c r="C413" s="262" t="s">
        <v>466</v>
      </c>
      <c r="D413" s="264">
        <v>11102</v>
      </c>
    </row>
    <row r="414" customHeight="1" spans="2:4">
      <c r="B414" s="262">
        <v>2130306</v>
      </c>
      <c r="C414" s="262" t="s">
        <v>467</v>
      </c>
      <c r="D414" s="264">
        <v>2998</v>
      </c>
    </row>
    <row r="415" customHeight="1" spans="2:4">
      <c r="B415" s="262">
        <v>2130311</v>
      </c>
      <c r="C415" s="262" t="s">
        <v>468</v>
      </c>
      <c r="D415" s="264">
        <v>789</v>
      </c>
    </row>
    <row r="416" customHeight="1" spans="2:4">
      <c r="B416" s="262">
        <v>2130312</v>
      </c>
      <c r="C416" s="262" t="s">
        <v>469</v>
      </c>
      <c r="D416" s="264">
        <v>12</v>
      </c>
    </row>
    <row r="417" customHeight="1" spans="2:4">
      <c r="B417" s="262">
        <v>2130314</v>
      </c>
      <c r="C417" s="262" t="s">
        <v>470</v>
      </c>
      <c r="D417" s="264">
        <v>136</v>
      </c>
    </row>
    <row r="418" customHeight="1" spans="2:4">
      <c r="B418" s="262">
        <v>2130315</v>
      </c>
      <c r="C418" s="262" t="s">
        <v>471</v>
      </c>
      <c r="D418" s="264">
        <v>4068</v>
      </c>
    </row>
    <row r="419" customHeight="1" spans="2:4">
      <c r="B419" s="262">
        <v>2130319</v>
      </c>
      <c r="C419" s="262" t="s">
        <v>472</v>
      </c>
      <c r="D419" s="264">
        <v>752</v>
      </c>
    </row>
    <row r="420" customHeight="1" spans="2:4">
      <c r="B420" s="262">
        <v>2130399</v>
      </c>
      <c r="C420" s="262" t="s">
        <v>473</v>
      </c>
      <c r="D420" s="264">
        <v>576</v>
      </c>
    </row>
    <row r="421" customHeight="1" spans="2:4">
      <c r="B421" s="262">
        <v>21305</v>
      </c>
      <c r="C421" s="263" t="s">
        <v>474</v>
      </c>
      <c r="D421" s="264">
        <v>6313</v>
      </c>
    </row>
    <row r="422" customHeight="1" spans="2:4">
      <c r="B422" s="262">
        <v>2130502</v>
      </c>
      <c r="C422" s="262" t="s">
        <v>144</v>
      </c>
      <c r="D422" s="264">
        <v>30</v>
      </c>
    </row>
    <row r="423" customHeight="1" spans="2:4">
      <c r="B423" s="262">
        <v>2130504</v>
      </c>
      <c r="C423" s="262" t="s">
        <v>475</v>
      </c>
      <c r="D423" s="264">
        <v>705</v>
      </c>
    </row>
    <row r="424" customHeight="1" spans="2:4">
      <c r="B424" s="262">
        <v>2130505</v>
      </c>
      <c r="C424" s="262" t="s">
        <v>476</v>
      </c>
      <c r="D424" s="264">
        <v>1432</v>
      </c>
    </row>
    <row r="425" customHeight="1" spans="2:4">
      <c r="B425" s="262">
        <v>2130506</v>
      </c>
      <c r="C425" s="262" t="s">
        <v>477</v>
      </c>
      <c r="D425" s="264">
        <v>3816</v>
      </c>
    </row>
    <row r="426" customHeight="1" spans="2:4">
      <c r="B426" s="262">
        <v>2130599</v>
      </c>
      <c r="C426" s="262" t="s">
        <v>478</v>
      </c>
      <c r="D426" s="264">
        <v>330</v>
      </c>
    </row>
    <row r="427" customHeight="1" spans="2:4">
      <c r="B427" s="262">
        <v>21307</v>
      </c>
      <c r="C427" s="263" t="s">
        <v>479</v>
      </c>
      <c r="D427" s="264">
        <v>19221</v>
      </c>
    </row>
    <row r="428" customHeight="1" spans="2:4">
      <c r="B428" s="262">
        <v>2130701</v>
      </c>
      <c r="C428" s="262" t="s">
        <v>480</v>
      </c>
      <c r="D428" s="264">
        <v>8392</v>
      </c>
    </row>
    <row r="429" customHeight="1" spans="2:4">
      <c r="B429" s="262">
        <v>2130705</v>
      </c>
      <c r="C429" s="262" t="s">
        <v>481</v>
      </c>
      <c r="D429" s="264">
        <v>10796</v>
      </c>
    </row>
    <row r="430" customHeight="1" spans="2:4">
      <c r="B430" s="262">
        <v>2130799</v>
      </c>
      <c r="C430" s="262" t="s">
        <v>482</v>
      </c>
      <c r="D430" s="264">
        <v>33</v>
      </c>
    </row>
    <row r="431" customHeight="1" spans="2:4">
      <c r="B431" s="262">
        <v>21308</v>
      </c>
      <c r="C431" s="263" t="s">
        <v>483</v>
      </c>
      <c r="D431" s="264">
        <v>3516</v>
      </c>
    </row>
    <row r="432" customHeight="1" spans="2:4">
      <c r="B432" s="262">
        <v>2130803</v>
      </c>
      <c r="C432" s="262" t="s">
        <v>484</v>
      </c>
      <c r="D432" s="264">
        <v>2960</v>
      </c>
    </row>
    <row r="433" customHeight="1" spans="2:4">
      <c r="B433" s="262">
        <v>2130804</v>
      </c>
      <c r="C433" s="262" t="s">
        <v>485</v>
      </c>
      <c r="D433" s="264">
        <v>556</v>
      </c>
    </row>
    <row r="434" customHeight="1" spans="2:4">
      <c r="B434" s="262">
        <v>21399</v>
      </c>
      <c r="C434" s="263" t="s">
        <v>486</v>
      </c>
      <c r="D434" s="264">
        <v>4</v>
      </c>
    </row>
    <row r="435" customHeight="1" spans="2:4">
      <c r="B435" s="262">
        <v>2139999</v>
      </c>
      <c r="C435" s="262" t="s">
        <v>487</v>
      </c>
      <c r="D435" s="264">
        <v>4</v>
      </c>
    </row>
    <row r="436" customHeight="1" spans="2:4">
      <c r="B436" s="262">
        <v>214</v>
      </c>
      <c r="C436" s="263" t="s">
        <v>488</v>
      </c>
      <c r="D436" s="264">
        <v>32991</v>
      </c>
    </row>
    <row r="437" customHeight="1" spans="2:4">
      <c r="B437" s="262">
        <v>21401</v>
      </c>
      <c r="C437" s="263" t="s">
        <v>489</v>
      </c>
      <c r="D437" s="264">
        <v>25262</v>
      </c>
    </row>
    <row r="438" customHeight="1" spans="2:4">
      <c r="B438" s="262">
        <v>2140101</v>
      </c>
      <c r="C438" s="262" t="s">
        <v>143</v>
      </c>
      <c r="D438" s="264">
        <v>2866</v>
      </c>
    </row>
    <row r="439" customHeight="1" spans="2:4">
      <c r="B439" s="262">
        <v>2140102</v>
      </c>
      <c r="C439" s="262" t="s">
        <v>144</v>
      </c>
      <c r="D439" s="264">
        <v>1025</v>
      </c>
    </row>
    <row r="440" customHeight="1" spans="2:4">
      <c r="B440" s="262">
        <v>2140104</v>
      </c>
      <c r="C440" s="262" t="s">
        <v>490</v>
      </c>
      <c r="D440" s="264">
        <v>13380</v>
      </c>
    </row>
    <row r="441" customHeight="1" spans="2:4">
      <c r="B441" s="262">
        <v>2140106</v>
      </c>
      <c r="C441" s="262" t="s">
        <v>491</v>
      </c>
      <c r="D441" s="264">
        <v>4764</v>
      </c>
    </row>
    <row r="442" customHeight="1" spans="2:4">
      <c r="B442" s="262">
        <v>2140110</v>
      </c>
      <c r="C442" s="262" t="s">
        <v>492</v>
      </c>
      <c r="D442" s="264">
        <v>156</v>
      </c>
    </row>
    <row r="443" customHeight="1" spans="2:4">
      <c r="B443" s="262">
        <v>2140112</v>
      </c>
      <c r="C443" s="262" t="s">
        <v>493</v>
      </c>
      <c r="D443" s="264">
        <v>738</v>
      </c>
    </row>
    <row r="444" customHeight="1" spans="2:4">
      <c r="B444" s="262">
        <v>2140123</v>
      </c>
      <c r="C444" s="262" t="s">
        <v>494</v>
      </c>
      <c r="D444" s="264">
        <v>1</v>
      </c>
    </row>
    <row r="445" customHeight="1" spans="2:4">
      <c r="B445" s="262">
        <v>2140128</v>
      </c>
      <c r="C445" s="262" t="s">
        <v>495</v>
      </c>
      <c r="D445" s="264">
        <v>19</v>
      </c>
    </row>
    <row r="446" customHeight="1" spans="2:4">
      <c r="B446" s="262">
        <v>2140131</v>
      </c>
      <c r="C446" s="262" t="s">
        <v>496</v>
      </c>
      <c r="D446" s="264">
        <v>136</v>
      </c>
    </row>
    <row r="447" customHeight="1" spans="2:4">
      <c r="B447" s="262">
        <v>2140136</v>
      </c>
      <c r="C447" s="262" t="s">
        <v>497</v>
      </c>
      <c r="D447" s="264">
        <v>673</v>
      </c>
    </row>
    <row r="448" customHeight="1" spans="2:4">
      <c r="B448" s="262">
        <v>2140199</v>
      </c>
      <c r="C448" s="262" t="s">
        <v>498</v>
      </c>
      <c r="D448" s="264">
        <v>1504</v>
      </c>
    </row>
    <row r="449" customHeight="1" spans="2:4">
      <c r="B449" s="262">
        <v>21405</v>
      </c>
      <c r="C449" s="263" t="s">
        <v>499</v>
      </c>
      <c r="D449" s="264">
        <v>24</v>
      </c>
    </row>
    <row r="450" customHeight="1" spans="2:4">
      <c r="B450" s="262">
        <v>2140505</v>
      </c>
      <c r="C450" s="262" t="s">
        <v>500</v>
      </c>
      <c r="D450" s="264">
        <v>24</v>
      </c>
    </row>
    <row r="451" customHeight="1" spans="2:4">
      <c r="B451" s="262">
        <v>21406</v>
      </c>
      <c r="C451" s="263" t="s">
        <v>501</v>
      </c>
      <c r="D451" s="264">
        <v>6065</v>
      </c>
    </row>
    <row r="452" customHeight="1" spans="2:4">
      <c r="B452" s="262">
        <v>2140601</v>
      </c>
      <c r="C452" s="262" t="s">
        <v>502</v>
      </c>
      <c r="D452" s="264">
        <v>6065</v>
      </c>
    </row>
    <row r="453" customHeight="1" spans="2:4">
      <c r="B453" s="262">
        <v>21499</v>
      </c>
      <c r="C453" s="263" t="s">
        <v>503</v>
      </c>
      <c r="D453" s="264">
        <v>1640</v>
      </c>
    </row>
    <row r="454" customHeight="1" spans="2:4">
      <c r="B454" s="262">
        <v>2149901</v>
      </c>
      <c r="C454" s="262" t="s">
        <v>504</v>
      </c>
      <c r="D454" s="264">
        <v>631</v>
      </c>
    </row>
    <row r="455" customHeight="1" spans="2:4">
      <c r="B455" s="262">
        <v>2149999</v>
      </c>
      <c r="C455" s="262" t="s">
        <v>505</v>
      </c>
      <c r="D455" s="264">
        <v>1009</v>
      </c>
    </row>
    <row r="456" customHeight="1" spans="2:4">
      <c r="B456" s="262">
        <v>215</v>
      </c>
      <c r="C456" s="263" t="s">
        <v>506</v>
      </c>
      <c r="D456" s="264">
        <v>8171</v>
      </c>
    </row>
    <row r="457" customHeight="1" spans="2:4">
      <c r="B457" s="262">
        <v>21502</v>
      </c>
      <c r="C457" s="263" t="s">
        <v>507</v>
      </c>
      <c r="D457" s="264">
        <v>1659</v>
      </c>
    </row>
    <row r="458" customHeight="1" spans="2:4">
      <c r="B458" s="262">
        <v>2150299</v>
      </c>
      <c r="C458" s="262" t="s">
        <v>508</v>
      </c>
      <c r="D458" s="264">
        <v>1659</v>
      </c>
    </row>
    <row r="459" customHeight="1" spans="2:4">
      <c r="B459" s="262">
        <v>21505</v>
      </c>
      <c r="C459" s="263" t="s">
        <v>509</v>
      </c>
      <c r="D459" s="264">
        <v>2726</v>
      </c>
    </row>
    <row r="460" customHeight="1" spans="2:4">
      <c r="B460" s="262">
        <v>2150501</v>
      </c>
      <c r="C460" s="262" t="s">
        <v>143</v>
      </c>
      <c r="D460" s="264">
        <v>892</v>
      </c>
    </row>
    <row r="461" customHeight="1" spans="2:4">
      <c r="B461" s="262">
        <v>2150502</v>
      </c>
      <c r="C461" s="262" t="s">
        <v>144</v>
      </c>
      <c r="D461" s="264">
        <v>34</v>
      </c>
    </row>
    <row r="462" customHeight="1" spans="2:4">
      <c r="B462" s="262">
        <v>2150517</v>
      </c>
      <c r="C462" s="262" t="s">
        <v>510</v>
      </c>
      <c r="D462" s="264">
        <v>50</v>
      </c>
    </row>
    <row r="463" customHeight="1" spans="2:4">
      <c r="B463" s="262">
        <v>2150550</v>
      </c>
      <c r="C463" s="262" t="s">
        <v>148</v>
      </c>
      <c r="D463" s="264">
        <v>358</v>
      </c>
    </row>
    <row r="464" customHeight="1" spans="2:4">
      <c r="B464" s="262">
        <v>2150599</v>
      </c>
      <c r="C464" s="262" t="s">
        <v>511</v>
      </c>
      <c r="D464" s="264">
        <v>1392</v>
      </c>
    </row>
    <row r="465" customHeight="1" spans="2:4">
      <c r="B465" s="262">
        <v>21507</v>
      </c>
      <c r="C465" s="263" t="s">
        <v>512</v>
      </c>
      <c r="D465" s="264">
        <v>577</v>
      </c>
    </row>
    <row r="466" customHeight="1" spans="2:4">
      <c r="B466" s="262">
        <v>2150701</v>
      </c>
      <c r="C466" s="262" t="s">
        <v>143</v>
      </c>
      <c r="D466" s="264">
        <v>514</v>
      </c>
    </row>
    <row r="467" customHeight="1" spans="2:4">
      <c r="B467" s="262">
        <v>2150702</v>
      </c>
      <c r="C467" s="262" t="s">
        <v>144</v>
      </c>
      <c r="D467" s="264">
        <v>58</v>
      </c>
    </row>
    <row r="468" customHeight="1" spans="2:4">
      <c r="B468" s="262">
        <v>2150799</v>
      </c>
      <c r="C468" s="262" t="s">
        <v>513</v>
      </c>
      <c r="D468" s="264">
        <v>5</v>
      </c>
    </row>
    <row r="469" customHeight="1" spans="2:4">
      <c r="B469" s="262">
        <v>21508</v>
      </c>
      <c r="C469" s="263" t="s">
        <v>514</v>
      </c>
      <c r="D469" s="264">
        <v>3020</v>
      </c>
    </row>
    <row r="470" customHeight="1" spans="2:4">
      <c r="B470" s="262">
        <v>2150805</v>
      </c>
      <c r="C470" s="262" t="s">
        <v>515</v>
      </c>
      <c r="D470" s="264">
        <v>3020</v>
      </c>
    </row>
    <row r="471" customHeight="1" spans="2:4">
      <c r="B471" s="262">
        <v>21599</v>
      </c>
      <c r="C471" s="263" t="s">
        <v>516</v>
      </c>
      <c r="D471" s="264">
        <v>189</v>
      </c>
    </row>
    <row r="472" customHeight="1" spans="2:4">
      <c r="B472" s="262">
        <v>2159999</v>
      </c>
      <c r="C472" s="262" t="s">
        <v>517</v>
      </c>
      <c r="D472" s="264">
        <v>189</v>
      </c>
    </row>
    <row r="473" customHeight="1" spans="2:4">
      <c r="B473" s="262">
        <v>216</v>
      </c>
      <c r="C473" s="263" t="s">
        <v>518</v>
      </c>
      <c r="D473" s="264">
        <v>6845</v>
      </c>
    </row>
    <row r="474" customHeight="1" spans="2:4">
      <c r="B474" s="262">
        <v>21602</v>
      </c>
      <c r="C474" s="263" t="s">
        <v>519</v>
      </c>
      <c r="D474" s="264">
        <v>5217</v>
      </c>
    </row>
    <row r="475" customHeight="1" spans="2:4">
      <c r="B475" s="262">
        <v>2160201</v>
      </c>
      <c r="C475" s="262" t="s">
        <v>143</v>
      </c>
      <c r="D475" s="264">
        <v>360</v>
      </c>
    </row>
    <row r="476" customHeight="1" spans="2:4">
      <c r="B476" s="262">
        <v>2160202</v>
      </c>
      <c r="C476" s="262" t="s">
        <v>144</v>
      </c>
      <c r="D476" s="264">
        <v>12</v>
      </c>
    </row>
    <row r="477" customHeight="1" spans="2:4">
      <c r="B477" s="262">
        <v>2160299</v>
      </c>
      <c r="C477" s="262" t="s">
        <v>520</v>
      </c>
      <c r="D477" s="264">
        <v>4845</v>
      </c>
    </row>
    <row r="478" customHeight="1" spans="2:4">
      <c r="B478" s="262">
        <v>21606</v>
      </c>
      <c r="C478" s="263" t="s">
        <v>521</v>
      </c>
      <c r="D478" s="264">
        <v>1229</v>
      </c>
    </row>
    <row r="479" customHeight="1" spans="2:4">
      <c r="B479" s="262">
        <v>2160699</v>
      </c>
      <c r="C479" s="262" t="s">
        <v>522</v>
      </c>
      <c r="D479" s="264">
        <v>1229</v>
      </c>
    </row>
    <row r="480" customHeight="1" spans="2:4">
      <c r="B480" s="262">
        <v>21699</v>
      </c>
      <c r="C480" s="263" t="s">
        <v>523</v>
      </c>
      <c r="D480" s="264">
        <v>399</v>
      </c>
    </row>
    <row r="481" customHeight="1" spans="2:4">
      <c r="B481" s="262">
        <v>2169901</v>
      </c>
      <c r="C481" s="262" t="s">
        <v>524</v>
      </c>
      <c r="D481" s="264">
        <v>399</v>
      </c>
    </row>
    <row r="482" customHeight="1" spans="2:4">
      <c r="B482" s="262">
        <v>217</v>
      </c>
      <c r="C482" s="263" t="s">
        <v>525</v>
      </c>
      <c r="D482" s="264">
        <v>742</v>
      </c>
    </row>
    <row r="483" customHeight="1" spans="2:4">
      <c r="B483" s="262">
        <v>21702</v>
      </c>
      <c r="C483" s="263" t="s">
        <v>526</v>
      </c>
      <c r="D483" s="264">
        <v>60</v>
      </c>
    </row>
    <row r="484" customHeight="1" spans="2:4">
      <c r="B484" s="262">
        <v>2170299</v>
      </c>
      <c r="C484" s="262" t="s">
        <v>527</v>
      </c>
      <c r="D484" s="264">
        <v>60</v>
      </c>
    </row>
    <row r="485" customHeight="1" spans="2:4">
      <c r="B485" s="262">
        <v>21799</v>
      </c>
      <c r="C485" s="263" t="s">
        <v>528</v>
      </c>
      <c r="D485" s="264">
        <v>682</v>
      </c>
    </row>
    <row r="486" customHeight="1" spans="2:4">
      <c r="B486" s="262">
        <v>2179999</v>
      </c>
      <c r="C486" s="262" t="s">
        <v>529</v>
      </c>
      <c r="D486" s="264">
        <v>682</v>
      </c>
    </row>
    <row r="487" customHeight="1" spans="2:4">
      <c r="B487" s="262">
        <v>220</v>
      </c>
      <c r="C487" s="263" t="s">
        <v>530</v>
      </c>
      <c r="D487" s="264">
        <v>6556</v>
      </c>
    </row>
    <row r="488" customHeight="1" spans="2:4">
      <c r="B488" s="262">
        <v>22001</v>
      </c>
      <c r="C488" s="263" t="s">
        <v>531</v>
      </c>
      <c r="D488" s="264">
        <v>5793</v>
      </c>
    </row>
    <row r="489" customHeight="1" spans="2:4">
      <c r="B489" s="262">
        <v>2200104</v>
      </c>
      <c r="C489" s="262" t="s">
        <v>532</v>
      </c>
      <c r="D489" s="264">
        <v>2050</v>
      </c>
    </row>
    <row r="490" customHeight="1" spans="2:4">
      <c r="B490" s="262">
        <v>2200106</v>
      </c>
      <c r="C490" s="262" t="s">
        <v>533</v>
      </c>
      <c r="D490" s="264">
        <v>2289</v>
      </c>
    </row>
    <row r="491" customHeight="1" spans="2:4">
      <c r="B491" s="262">
        <v>2200109</v>
      </c>
      <c r="C491" s="262" t="s">
        <v>534</v>
      </c>
      <c r="D491" s="264">
        <v>267</v>
      </c>
    </row>
    <row r="492" customHeight="1" spans="2:4">
      <c r="B492" s="262">
        <v>2200114</v>
      </c>
      <c r="C492" s="262" t="s">
        <v>535</v>
      </c>
      <c r="D492" s="264">
        <v>36</v>
      </c>
    </row>
    <row r="493" customHeight="1" spans="2:4">
      <c r="B493" s="262">
        <v>2200150</v>
      </c>
      <c r="C493" s="262" t="s">
        <v>148</v>
      </c>
      <c r="D493" s="264">
        <v>403</v>
      </c>
    </row>
    <row r="494" customHeight="1" spans="2:4">
      <c r="B494" s="262">
        <v>2200199</v>
      </c>
      <c r="C494" s="262" t="s">
        <v>536</v>
      </c>
      <c r="D494" s="264">
        <v>748</v>
      </c>
    </row>
    <row r="495" customHeight="1" spans="2:4">
      <c r="B495" s="262">
        <v>22005</v>
      </c>
      <c r="C495" s="263" t="s">
        <v>537</v>
      </c>
      <c r="D495" s="264">
        <v>763</v>
      </c>
    </row>
    <row r="496" customHeight="1" spans="2:4">
      <c r="B496" s="262">
        <v>2200511</v>
      </c>
      <c r="C496" s="262" t="s">
        <v>538</v>
      </c>
      <c r="D496" s="264">
        <v>300</v>
      </c>
    </row>
    <row r="497" customHeight="1" spans="2:4">
      <c r="B497" s="262">
        <v>2200599</v>
      </c>
      <c r="C497" s="262" t="s">
        <v>539</v>
      </c>
      <c r="D497" s="264">
        <v>463</v>
      </c>
    </row>
    <row r="498" customHeight="1" spans="2:4">
      <c r="B498" s="262">
        <v>221</v>
      </c>
      <c r="C498" s="263" t="s">
        <v>540</v>
      </c>
      <c r="D498" s="264">
        <v>22629</v>
      </c>
    </row>
    <row r="499" customHeight="1" spans="2:4">
      <c r="B499" s="262">
        <v>22101</v>
      </c>
      <c r="C499" s="263" t="s">
        <v>541</v>
      </c>
      <c r="D499" s="264">
        <v>5721</v>
      </c>
    </row>
    <row r="500" customHeight="1" spans="2:4">
      <c r="B500" s="262">
        <v>2210101</v>
      </c>
      <c r="C500" s="262" t="s">
        <v>542</v>
      </c>
      <c r="D500" s="264">
        <v>1443</v>
      </c>
    </row>
    <row r="501" customHeight="1" spans="2:4">
      <c r="B501" s="262">
        <v>2210105</v>
      </c>
      <c r="C501" s="262" t="s">
        <v>543</v>
      </c>
      <c r="D501" s="264">
        <v>702</v>
      </c>
    </row>
    <row r="502" customHeight="1" spans="2:4">
      <c r="B502" s="262">
        <v>2210106</v>
      </c>
      <c r="C502" s="262" t="s">
        <v>544</v>
      </c>
      <c r="D502" s="264">
        <v>681</v>
      </c>
    </row>
    <row r="503" customHeight="1" spans="2:4">
      <c r="B503" s="262">
        <v>2210107</v>
      </c>
      <c r="C503" s="262" t="s">
        <v>545</v>
      </c>
      <c r="D503" s="264">
        <v>134</v>
      </c>
    </row>
    <row r="504" customHeight="1" spans="2:4">
      <c r="B504" s="262">
        <v>2210108</v>
      </c>
      <c r="C504" s="262" t="s">
        <v>546</v>
      </c>
      <c r="D504" s="264">
        <v>2671</v>
      </c>
    </row>
    <row r="505" customHeight="1" spans="2:4">
      <c r="B505" s="262">
        <v>2210199</v>
      </c>
      <c r="C505" s="262" t="s">
        <v>547</v>
      </c>
      <c r="D505" s="264">
        <v>90</v>
      </c>
    </row>
    <row r="506" customHeight="1" spans="2:4">
      <c r="B506" s="262">
        <v>22102</v>
      </c>
      <c r="C506" s="263" t="s">
        <v>548</v>
      </c>
      <c r="D506" s="264">
        <v>16908</v>
      </c>
    </row>
    <row r="507" customHeight="1" spans="2:4">
      <c r="B507" s="262">
        <v>2210201</v>
      </c>
      <c r="C507" s="262" t="s">
        <v>549</v>
      </c>
      <c r="D507" s="264">
        <v>16908</v>
      </c>
    </row>
    <row r="508" customHeight="1" spans="2:4">
      <c r="B508" s="262">
        <v>222</v>
      </c>
      <c r="C508" s="263" t="s">
        <v>550</v>
      </c>
      <c r="D508" s="264">
        <v>3733</v>
      </c>
    </row>
    <row r="509" customHeight="1" spans="2:4">
      <c r="B509" s="262">
        <v>22201</v>
      </c>
      <c r="C509" s="263" t="s">
        <v>551</v>
      </c>
      <c r="D509" s="264">
        <v>91</v>
      </c>
    </row>
    <row r="510" customHeight="1" spans="2:4">
      <c r="B510" s="262">
        <v>2220199</v>
      </c>
      <c r="C510" s="262" t="s">
        <v>552</v>
      </c>
      <c r="D510" s="264">
        <v>91</v>
      </c>
    </row>
    <row r="511" customHeight="1" spans="2:4">
      <c r="B511" s="262">
        <v>22204</v>
      </c>
      <c r="C511" s="263" t="s">
        <v>553</v>
      </c>
      <c r="D511" s="264">
        <v>3642</v>
      </c>
    </row>
    <row r="512" customHeight="1" spans="2:4">
      <c r="B512" s="262">
        <v>2220403</v>
      </c>
      <c r="C512" s="262" t="s">
        <v>554</v>
      </c>
      <c r="D512" s="264">
        <v>2300</v>
      </c>
    </row>
    <row r="513" customHeight="1" spans="2:4">
      <c r="B513" s="262">
        <v>2220499</v>
      </c>
      <c r="C513" s="262" t="s">
        <v>555</v>
      </c>
      <c r="D513" s="264">
        <v>1342</v>
      </c>
    </row>
    <row r="514" customHeight="1" spans="2:4">
      <c r="B514" s="262">
        <v>224</v>
      </c>
      <c r="C514" s="263" t="s">
        <v>556</v>
      </c>
      <c r="D514" s="264">
        <v>8470</v>
      </c>
    </row>
    <row r="515" customHeight="1" spans="2:4">
      <c r="B515" s="262">
        <v>22401</v>
      </c>
      <c r="C515" s="263" t="s">
        <v>557</v>
      </c>
      <c r="D515" s="264">
        <v>3385</v>
      </c>
    </row>
    <row r="516" customHeight="1" spans="2:4">
      <c r="B516" s="262">
        <v>2240101</v>
      </c>
      <c r="C516" s="262" t="s">
        <v>143</v>
      </c>
      <c r="D516" s="264">
        <v>828</v>
      </c>
    </row>
    <row r="517" customHeight="1" spans="2:4">
      <c r="B517" s="262">
        <v>2240102</v>
      </c>
      <c r="C517" s="262" t="s">
        <v>144</v>
      </c>
      <c r="D517" s="264">
        <v>272</v>
      </c>
    </row>
    <row r="518" customHeight="1" spans="2:4">
      <c r="B518" s="262">
        <v>2240108</v>
      </c>
      <c r="C518" s="262" t="s">
        <v>558</v>
      </c>
      <c r="D518" s="264">
        <v>50</v>
      </c>
    </row>
    <row r="519" customHeight="1" spans="2:4">
      <c r="B519" s="262">
        <v>2240109</v>
      </c>
      <c r="C519" s="262" t="s">
        <v>559</v>
      </c>
      <c r="D519" s="264">
        <v>20</v>
      </c>
    </row>
    <row r="520" customHeight="1" spans="2:4">
      <c r="B520" s="262">
        <v>2240150</v>
      </c>
      <c r="C520" s="262" t="s">
        <v>148</v>
      </c>
      <c r="D520" s="264">
        <v>528</v>
      </c>
    </row>
    <row r="521" customHeight="1" spans="2:4">
      <c r="B521" s="262">
        <v>2240199</v>
      </c>
      <c r="C521" s="262" t="s">
        <v>560</v>
      </c>
      <c r="D521" s="264">
        <v>1687</v>
      </c>
    </row>
    <row r="522" customHeight="1" spans="2:4">
      <c r="B522" s="262">
        <v>22402</v>
      </c>
      <c r="C522" s="263" t="s">
        <v>561</v>
      </c>
      <c r="D522" s="264">
        <v>3876</v>
      </c>
    </row>
    <row r="523" customHeight="1" spans="2:4">
      <c r="B523" s="262">
        <v>2240201</v>
      </c>
      <c r="C523" s="262" t="s">
        <v>143</v>
      </c>
      <c r="D523" s="264">
        <v>1827</v>
      </c>
    </row>
    <row r="524" customHeight="1" spans="2:4">
      <c r="B524" s="262">
        <v>2240202</v>
      </c>
      <c r="C524" s="262" t="s">
        <v>144</v>
      </c>
      <c r="D524" s="264">
        <v>1252</v>
      </c>
    </row>
    <row r="525" customHeight="1" spans="2:4">
      <c r="B525" s="262">
        <v>2240204</v>
      </c>
      <c r="C525" s="262" t="s">
        <v>562</v>
      </c>
      <c r="D525" s="264">
        <v>797</v>
      </c>
    </row>
    <row r="526" customHeight="1" spans="2:4">
      <c r="B526" s="262">
        <v>22405</v>
      </c>
      <c r="C526" s="263" t="s">
        <v>563</v>
      </c>
      <c r="D526" s="264">
        <v>15</v>
      </c>
    </row>
    <row r="527" customHeight="1" spans="2:4">
      <c r="B527" s="262">
        <v>2240504</v>
      </c>
      <c r="C527" s="262" t="s">
        <v>564</v>
      </c>
      <c r="D527" s="264">
        <v>15</v>
      </c>
    </row>
    <row r="528" customHeight="1" spans="2:4">
      <c r="B528" s="262">
        <v>22406</v>
      </c>
      <c r="C528" s="263" t="s">
        <v>565</v>
      </c>
      <c r="D528" s="264">
        <v>871</v>
      </c>
    </row>
    <row r="529" customHeight="1" spans="2:4">
      <c r="B529" s="262">
        <v>2240601</v>
      </c>
      <c r="C529" s="262" t="s">
        <v>566</v>
      </c>
      <c r="D529" s="264">
        <v>821</v>
      </c>
    </row>
    <row r="530" customHeight="1" spans="2:4">
      <c r="B530" s="262">
        <v>2240602</v>
      </c>
      <c r="C530" s="262" t="s">
        <v>567</v>
      </c>
      <c r="D530" s="264">
        <v>40</v>
      </c>
    </row>
    <row r="531" customHeight="1" spans="2:4">
      <c r="B531" s="262">
        <v>2240699</v>
      </c>
      <c r="C531" s="262" t="s">
        <v>568</v>
      </c>
      <c r="D531" s="264">
        <v>10</v>
      </c>
    </row>
    <row r="532" customHeight="1" spans="2:4">
      <c r="B532" s="262">
        <v>22407</v>
      </c>
      <c r="C532" s="263" t="s">
        <v>569</v>
      </c>
      <c r="D532" s="268">
        <v>107</v>
      </c>
    </row>
    <row r="533" customHeight="1" spans="2:4">
      <c r="B533" s="262">
        <v>2240703</v>
      </c>
      <c r="C533" s="262" t="s">
        <v>570</v>
      </c>
      <c r="D533" s="264">
        <v>56</v>
      </c>
    </row>
    <row r="534" customHeight="1" spans="2:4">
      <c r="B534" s="262">
        <v>2240799</v>
      </c>
      <c r="C534" s="262" t="s">
        <v>571</v>
      </c>
      <c r="D534" s="264">
        <v>51</v>
      </c>
    </row>
    <row r="535" customHeight="1" spans="2:4">
      <c r="B535" s="262">
        <v>22499</v>
      </c>
      <c r="C535" s="263" t="s">
        <v>572</v>
      </c>
      <c r="D535" s="264">
        <v>216</v>
      </c>
    </row>
    <row r="536" customHeight="1" spans="2:4">
      <c r="B536" s="262">
        <v>2249999</v>
      </c>
      <c r="C536" s="262" t="s">
        <v>573</v>
      </c>
      <c r="D536" s="264">
        <v>216</v>
      </c>
    </row>
    <row r="537" customHeight="1" spans="2:4">
      <c r="B537" s="262">
        <v>229</v>
      </c>
      <c r="C537" s="263" t="s">
        <v>574</v>
      </c>
      <c r="D537" s="264">
        <v>70</v>
      </c>
    </row>
    <row r="538" customHeight="1" spans="2:4">
      <c r="B538" s="262">
        <v>22999</v>
      </c>
      <c r="C538" s="263" t="s">
        <v>575</v>
      </c>
      <c r="D538" s="264">
        <v>70</v>
      </c>
    </row>
    <row r="539" customHeight="1" spans="2:4">
      <c r="B539" s="262">
        <v>2299999</v>
      </c>
      <c r="C539" s="262" t="s">
        <v>576</v>
      </c>
      <c r="D539" s="264">
        <v>70</v>
      </c>
    </row>
    <row r="540" customHeight="1" spans="2:4">
      <c r="B540" s="262">
        <v>232</v>
      </c>
      <c r="C540" s="263" t="s">
        <v>577</v>
      </c>
      <c r="D540" s="264">
        <v>29489</v>
      </c>
    </row>
    <row r="541" customHeight="1" spans="2:4">
      <c r="B541" s="262">
        <v>23203</v>
      </c>
      <c r="C541" s="263" t="s">
        <v>578</v>
      </c>
      <c r="D541" s="264">
        <v>29489</v>
      </c>
    </row>
    <row r="542" customHeight="1" spans="2:4">
      <c r="B542" s="262">
        <v>2320301</v>
      </c>
      <c r="C542" s="262" t="s">
        <v>579</v>
      </c>
      <c r="D542" s="264">
        <v>29329</v>
      </c>
    </row>
    <row r="543" customHeight="1" spans="2:4">
      <c r="B543" s="262">
        <v>2320303</v>
      </c>
      <c r="C543" s="262" t="s">
        <v>580</v>
      </c>
      <c r="D543" s="264">
        <v>160</v>
      </c>
    </row>
    <row r="544" customHeight="1" spans="2:4">
      <c r="B544" s="262">
        <v>233</v>
      </c>
      <c r="C544" s="263" t="s">
        <v>581</v>
      </c>
      <c r="D544" s="264">
        <v>7</v>
      </c>
    </row>
    <row r="545" customHeight="1" spans="2:4">
      <c r="B545" s="262">
        <v>23303</v>
      </c>
      <c r="C545" s="263" t="s">
        <v>582</v>
      </c>
      <c r="D545" s="264">
        <v>7</v>
      </c>
    </row>
  </sheetData>
  <mergeCells count="2">
    <mergeCell ref="C1:D1"/>
    <mergeCell ref="C2:D2"/>
  </mergeCells>
  <printOptions horizontalCentered="1"/>
  <pageMargins left="1.10208333333333" right="1.02361111111111" top="0.590277777777778" bottom="0.275" header="0" footer="0.236111111111111"/>
  <pageSetup paperSize="9" firstPageNumber="22" fitToHeight="0" orientation="portrait"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C1" workbookViewId="0">
      <selection activeCell="E24" sqref="E24"/>
    </sheetView>
  </sheetViews>
  <sheetFormatPr defaultColWidth="9" defaultRowHeight="14.25" outlineLevelCol="3"/>
  <cols>
    <col min="1" max="1" width="9" style="239" hidden="1" customWidth="1"/>
    <col min="2" max="2" width="15.25" style="239" hidden="1" customWidth="1"/>
    <col min="3" max="3" width="47.25" style="239" customWidth="1"/>
    <col min="4" max="4" width="24.5" style="240" customWidth="1"/>
    <col min="5" max="16384" width="9" style="239"/>
  </cols>
  <sheetData>
    <row r="1" ht="27" customHeight="1" spans="3:4">
      <c r="C1" s="105" t="s">
        <v>583</v>
      </c>
      <c r="D1" s="105"/>
    </row>
    <row r="2" ht="26.25" customHeight="1" spans="3:4">
      <c r="C2" s="241" t="s">
        <v>8</v>
      </c>
      <c r="D2" s="106"/>
    </row>
    <row r="3" ht="21" customHeight="1" spans="3:4">
      <c r="C3" s="242" t="s">
        <v>584</v>
      </c>
      <c r="D3" s="242"/>
    </row>
    <row r="4" s="180" customFormat="1" ht="17.25" customHeight="1" spans="3:4">
      <c r="C4" s="243"/>
      <c r="D4" s="20" t="s">
        <v>44</v>
      </c>
    </row>
    <row r="5" s="180" customFormat="1" ht="20" customHeight="1" spans="2:4">
      <c r="B5" s="180" t="s">
        <v>585</v>
      </c>
      <c r="C5" s="133" t="s">
        <v>140</v>
      </c>
      <c r="D5" s="133" t="s">
        <v>52</v>
      </c>
    </row>
    <row r="6" s="180" customFormat="1" ht="21" customHeight="1" spans="3:4">
      <c r="C6" s="244" t="s">
        <v>586</v>
      </c>
      <c r="D6" s="245">
        <v>419121</v>
      </c>
    </row>
    <row r="7" s="180" customFormat="1" ht="21" customHeight="1" spans="1:4">
      <c r="A7" s="180">
        <v>3</v>
      </c>
      <c r="B7" s="180">
        <v>501</v>
      </c>
      <c r="C7" s="244" t="s">
        <v>587</v>
      </c>
      <c r="D7" s="245">
        <v>75237</v>
      </c>
    </row>
    <row r="8" s="180" customFormat="1" ht="21" customHeight="1" spans="1:4">
      <c r="A8" s="180">
        <v>5</v>
      </c>
      <c r="B8" s="180">
        <v>50101</v>
      </c>
      <c r="C8" s="246" t="s">
        <v>588</v>
      </c>
      <c r="D8" s="245">
        <v>57730</v>
      </c>
    </row>
    <row r="9" s="180" customFormat="1" ht="21" customHeight="1" spans="1:4">
      <c r="A9" s="180">
        <v>5</v>
      </c>
      <c r="B9" s="180">
        <v>50102</v>
      </c>
      <c r="C9" s="246" t="s">
        <v>589</v>
      </c>
      <c r="D9" s="245">
        <v>13011</v>
      </c>
    </row>
    <row r="10" s="180" customFormat="1" ht="21" customHeight="1" spans="1:4">
      <c r="A10" s="180">
        <v>5</v>
      </c>
      <c r="B10" s="180">
        <v>50103</v>
      </c>
      <c r="C10" s="246" t="s">
        <v>549</v>
      </c>
      <c r="D10" s="245">
        <v>4017</v>
      </c>
    </row>
    <row r="11" s="180" customFormat="1" ht="21" customHeight="1" spans="1:4">
      <c r="A11" s="180">
        <v>5</v>
      </c>
      <c r="B11" s="180">
        <v>50199</v>
      </c>
      <c r="C11" s="246" t="s">
        <v>590</v>
      </c>
      <c r="D11" s="245">
        <v>479</v>
      </c>
    </row>
    <row r="12" s="180" customFormat="1" ht="21" customHeight="1" spans="1:4">
      <c r="A12" s="180">
        <v>3</v>
      </c>
      <c r="B12" s="180">
        <v>502</v>
      </c>
      <c r="C12" s="244" t="s">
        <v>591</v>
      </c>
      <c r="D12" s="245">
        <v>17666</v>
      </c>
    </row>
    <row r="13" s="180" customFormat="1" ht="21" customHeight="1" spans="1:4">
      <c r="A13" s="180">
        <v>5</v>
      </c>
      <c r="B13" s="180">
        <v>50201</v>
      </c>
      <c r="C13" s="246" t="s">
        <v>592</v>
      </c>
      <c r="D13" s="245">
        <v>11288</v>
      </c>
    </row>
    <row r="14" s="180" customFormat="1" ht="21" customHeight="1" spans="1:4">
      <c r="A14" s="180">
        <v>5</v>
      </c>
      <c r="B14" s="180">
        <v>50202</v>
      </c>
      <c r="C14" s="246" t="s">
        <v>593</v>
      </c>
      <c r="D14" s="245">
        <v>34</v>
      </c>
    </row>
    <row r="15" s="180" customFormat="1" ht="21" customHeight="1" spans="1:4">
      <c r="A15" s="180">
        <v>5</v>
      </c>
      <c r="B15" s="180">
        <v>50203</v>
      </c>
      <c r="C15" s="246" t="s">
        <v>594</v>
      </c>
      <c r="D15" s="245">
        <v>329</v>
      </c>
    </row>
    <row r="16" s="180" customFormat="1" ht="21" customHeight="1" spans="1:4">
      <c r="A16" s="180">
        <v>5</v>
      </c>
      <c r="B16" s="180">
        <v>50204</v>
      </c>
      <c r="C16" s="246" t="s">
        <v>595</v>
      </c>
      <c r="D16" s="245">
        <v>28</v>
      </c>
    </row>
    <row r="17" s="180" customFormat="1" ht="21" customHeight="1" spans="1:4">
      <c r="A17" s="180">
        <v>5</v>
      </c>
      <c r="B17" s="180">
        <v>50205</v>
      </c>
      <c r="C17" s="246" t="s">
        <v>596</v>
      </c>
      <c r="D17" s="245">
        <v>347</v>
      </c>
    </row>
    <row r="18" s="180" customFormat="1" ht="21" customHeight="1" spans="1:4">
      <c r="A18" s="180">
        <v>5</v>
      </c>
      <c r="B18" s="180">
        <v>50206</v>
      </c>
      <c r="C18" s="246" t="s">
        <v>597</v>
      </c>
      <c r="D18" s="245">
        <v>121</v>
      </c>
    </row>
    <row r="19" s="180" customFormat="1" ht="21" customHeight="1" spans="1:4">
      <c r="A19" s="180">
        <v>5</v>
      </c>
      <c r="B19" s="180">
        <v>50207</v>
      </c>
      <c r="C19" s="246" t="s">
        <v>598</v>
      </c>
      <c r="D19" s="245"/>
    </row>
    <row r="20" s="180" customFormat="1" ht="21" customHeight="1" spans="1:4">
      <c r="A20" s="180">
        <v>5</v>
      </c>
      <c r="B20" s="180">
        <v>50208</v>
      </c>
      <c r="C20" s="246" t="s">
        <v>599</v>
      </c>
      <c r="D20" s="245">
        <v>1156</v>
      </c>
    </row>
    <row r="21" s="180" customFormat="1" ht="21" customHeight="1" spans="1:4">
      <c r="A21" s="180">
        <v>5</v>
      </c>
      <c r="B21" s="180">
        <v>50209</v>
      </c>
      <c r="C21" s="246" t="s">
        <v>600</v>
      </c>
      <c r="D21" s="245">
        <v>398</v>
      </c>
    </row>
    <row r="22" s="180" customFormat="1" ht="21" customHeight="1" spans="1:4">
      <c r="A22" s="180">
        <v>5</v>
      </c>
      <c r="B22" s="180">
        <v>50299</v>
      </c>
      <c r="C22" s="246" t="s">
        <v>601</v>
      </c>
      <c r="D22" s="245">
        <v>3965</v>
      </c>
    </row>
    <row r="23" s="180" customFormat="1" ht="21" customHeight="1" spans="1:4">
      <c r="A23" s="180">
        <v>3</v>
      </c>
      <c r="B23" s="180">
        <v>503</v>
      </c>
      <c r="C23" s="244" t="s">
        <v>602</v>
      </c>
      <c r="D23" s="245">
        <v>174</v>
      </c>
    </row>
    <row r="24" s="180" customFormat="1" ht="21" customHeight="1" spans="1:4">
      <c r="A24" s="180">
        <v>5</v>
      </c>
      <c r="B24" s="180">
        <v>50302</v>
      </c>
      <c r="C24" s="246" t="s">
        <v>603</v>
      </c>
      <c r="D24" s="245"/>
    </row>
    <row r="25" s="180" customFormat="1" ht="21" customHeight="1" spans="1:4">
      <c r="A25" s="180">
        <v>5</v>
      </c>
      <c r="B25" s="180">
        <v>50303</v>
      </c>
      <c r="C25" s="246" t="s">
        <v>604</v>
      </c>
      <c r="D25" s="245"/>
    </row>
    <row r="26" s="180" customFormat="1" ht="21" customHeight="1" spans="1:4">
      <c r="A26" s="180">
        <v>5</v>
      </c>
      <c r="B26" s="180">
        <v>50306</v>
      </c>
      <c r="C26" s="246" t="s">
        <v>605</v>
      </c>
      <c r="D26" s="245">
        <v>168</v>
      </c>
    </row>
    <row r="27" s="180" customFormat="1" ht="21" customHeight="1" spans="1:4">
      <c r="A27" s="180">
        <v>5</v>
      </c>
      <c r="B27" s="180">
        <v>50307</v>
      </c>
      <c r="C27" s="246" t="s">
        <v>606</v>
      </c>
      <c r="D27" s="245"/>
    </row>
    <row r="28" s="180" customFormat="1" ht="21" customHeight="1" spans="1:4">
      <c r="A28" s="180">
        <v>5</v>
      </c>
      <c r="B28" s="180">
        <v>50399</v>
      </c>
      <c r="C28" s="246" t="s">
        <v>607</v>
      </c>
      <c r="D28" s="245">
        <v>6</v>
      </c>
    </row>
    <row r="29" s="180" customFormat="1" ht="21" customHeight="1" spans="1:4">
      <c r="A29" s="180">
        <v>3</v>
      </c>
      <c r="B29" s="180">
        <v>505</v>
      </c>
      <c r="C29" s="244" t="s">
        <v>608</v>
      </c>
      <c r="D29" s="245">
        <v>288095</v>
      </c>
    </row>
    <row r="30" s="180" customFormat="1" ht="21" customHeight="1" spans="1:4">
      <c r="A30" s="180">
        <v>5</v>
      </c>
      <c r="B30" s="180">
        <v>50501</v>
      </c>
      <c r="C30" s="246" t="s">
        <v>609</v>
      </c>
      <c r="D30" s="245">
        <v>254093</v>
      </c>
    </row>
    <row r="31" s="180" customFormat="1" ht="21" customHeight="1" spans="1:4">
      <c r="A31" s="180">
        <v>5</v>
      </c>
      <c r="B31" s="180">
        <v>50502</v>
      </c>
      <c r="C31" s="246" t="s">
        <v>610</v>
      </c>
      <c r="D31" s="245">
        <v>34002</v>
      </c>
    </row>
    <row r="32" s="180" customFormat="1" ht="21" customHeight="1" spans="1:4">
      <c r="A32" s="180">
        <v>5</v>
      </c>
      <c r="B32" s="180">
        <v>50599</v>
      </c>
      <c r="C32" s="246" t="s">
        <v>611</v>
      </c>
      <c r="D32" s="245"/>
    </row>
    <row r="33" s="180" customFormat="1" ht="21" customHeight="1" spans="1:4">
      <c r="A33" s="180">
        <v>3</v>
      </c>
      <c r="B33" s="180">
        <v>506</v>
      </c>
      <c r="C33" s="244" t="s">
        <v>612</v>
      </c>
      <c r="D33" s="245">
        <v>1031</v>
      </c>
    </row>
    <row r="34" s="180" customFormat="1" ht="21" customHeight="1" spans="1:4">
      <c r="A34" s="180">
        <v>5</v>
      </c>
      <c r="B34" s="180">
        <v>50601</v>
      </c>
      <c r="C34" s="246" t="s">
        <v>613</v>
      </c>
      <c r="D34" s="245">
        <v>1031</v>
      </c>
    </row>
    <row r="35" s="180" customFormat="1" ht="21" customHeight="1" spans="1:4">
      <c r="A35" s="180">
        <v>3</v>
      </c>
      <c r="B35" s="180">
        <v>509</v>
      </c>
      <c r="C35" s="244" t="s">
        <v>614</v>
      </c>
      <c r="D35" s="245">
        <v>36918</v>
      </c>
    </row>
    <row r="36" s="180" customFormat="1" ht="21" customHeight="1" spans="1:4">
      <c r="A36" s="180">
        <v>5</v>
      </c>
      <c r="B36" s="180">
        <v>50901</v>
      </c>
      <c r="C36" s="246" t="s">
        <v>615</v>
      </c>
      <c r="D36" s="245">
        <v>6836</v>
      </c>
    </row>
    <row r="37" s="180" customFormat="1" ht="21" customHeight="1" spans="1:4">
      <c r="A37" s="180">
        <v>5</v>
      </c>
      <c r="B37" s="180">
        <v>50902</v>
      </c>
      <c r="C37" s="246" t="s">
        <v>616</v>
      </c>
      <c r="D37" s="245"/>
    </row>
    <row r="38" s="180" customFormat="1" ht="21" customHeight="1" spans="1:4">
      <c r="A38" s="180">
        <v>5</v>
      </c>
      <c r="B38" s="180">
        <v>50905</v>
      </c>
      <c r="C38" s="246" t="s">
        <v>617</v>
      </c>
      <c r="D38" s="245">
        <v>246</v>
      </c>
    </row>
    <row r="39" s="180" customFormat="1" ht="21" customHeight="1" spans="1:4">
      <c r="A39" s="180">
        <v>5</v>
      </c>
      <c r="B39" s="180">
        <v>50999</v>
      </c>
      <c r="C39" s="246" t="s">
        <v>618</v>
      </c>
      <c r="D39" s="245">
        <v>29836</v>
      </c>
    </row>
    <row r="40" s="180" customFormat="1" ht="21" customHeight="1" spans="1:4">
      <c r="A40" s="180">
        <v>3</v>
      </c>
      <c r="B40" s="180">
        <v>599</v>
      </c>
      <c r="C40" s="244" t="s">
        <v>619</v>
      </c>
      <c r="D40" s="245"/>
    </row>
    <row r="41" s="180" customFormat="1" ht="21" customHeight="1" spans="1:4">
      <c r="A41" s="180">
        <v>5</v>
      </c>
      <c r="B41" s="180">
        <v>59999</v>
      </c>
      <c r="C41" s="246" t="s">
        <v>620</v>
      </c>
      <c r="D41" s="245"/>
    </row>
    <row r="42" ht="34.5" customHeight="1" spans="3:4">
      <c r="C42" s="238" t="s">
        <v>621</v>
      </c>
      <c r="D42" s="238"/>
    </row>
  </sheetData>
  <mergeCells count="4">
    <mergeCell ref="C1:D1"/>
    <mergeCell ref="C2:D2"/>
    <mergeCell ref="C3:D3"/>
    <mergeCell ref="C42:D42"/>
  </mergeCells>
  <printOptions horizontalCentered="1"/>
  <pageMargins left="1.10208333333333" right="1.02361111111111" top="1.45625" bottom="1.37777777777778" header="0" footer="0.236111111111111"/>
  <pageSetup paperSize="9" firstPageNumber="22" orientation="portrait"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4"/>
  <sheetViews>
    <sheetView workbookViewId="0">
      <selection activeCell="H20" sqref="H20"/>
    </sheetView>
  </sheetViews>
  <sheetFormatPr defaultColWidth="9" defaultRowHeight="14.25" outlineLevelCol="4"/>
  <cols>
    <col min="1" max="1" width="26.625" style="212" customWidth="1"/>
    <col min="2" max="2" width="11.5" style="212" customWidth="1"/>
    <col min="3" max="3" width="16.75" style="212" hidden="1" customWidth="1"/>
    <col min="4" max="4" width="29.875" style="213" customWidth="1"/>
    <col min="5" max="5" width="10.875" style="214" customWidth="1"/>
    <col min="6" max="16384" width="9" style="214"/>
  </cols>
  <sheetData>
    <row r="1" ht="23.25" customHeight="1" spans="1:5">
      <c r="A1" s="215" t="s">
        <v>622</v>
      </c>
      <c r="B1" s="215"/>
      <c r="C1" s="215"/>
      <c r="D1" s="215"/>
      <c r="E1" s="105"/>
    </row>
    <row r="2" ht="24" customHeight="1" spans="1:5">
      <c r="A2" s="216" t="s">
        <v>10</v>
      </c>
      <c r="B2" s="216"/>
      <c r="C2" s="216"/>
      <c r="D2" s="216"/>
      <c r="E2" s="217"/>
    </row>
    <row r="3" s="210" customFormat="1" ht="16.5" customHeight="1" spans="1:5">
      <c r="A3" s="218"/>
      <c r="B3" s="218"/>
      <c r="C3" s="218"/>
      <c r="D3" s="219"/>
      <c r="E3" s="123" t="s">
        <v>44</v>
      </c>
    </row>
    <row r="4" s="210" customFormat="1" ht="24" customHeight="1" spans="1:5">
      <c r="A4" s="220" t="s">
        <v>623</v>
      </c>
      <c r="B4" s="220" t="s">
        <v>52</v>
      </c>
      <c r="C4" s="220" t="s">
        <v>624</v>
      </c>
      <c r="D4" s="220" t="s">
        <v>625</v>
      </c>
      <c r="E4" s="133" t="s">
        <v>52</v>
      </c>
    </row>
    <row r="5" s="211" customFormat="1" ht="21.95" customHeight="1" spans="1:5">
      <c r="A5" s="221" t="s">
        <v>626</v>
      </c>
      <c r="B5" s="222">
        <f>B6+B32</f>
        <v>473089</v>
      </c>
      <c r="C5" s="223">
        <f>C6+C34</f>
        <v>14583997</v>
      </c>
      <c r="D5" s="221" t="s">
        <v>627</v>
      </c>
      <c r="E5" s="111">
        <f>E6+E32</f>
        <v>87645</v>
      </c>
    </row>
    <row r="6" ht="35.1" customHeight="1" spans="1:5">
      <c r="A6" s="224" t="s">
        <v>628</v>
      </c>
      <c r="B6" s="222">
        <f>SUM(B7:B31)</f>
        <v>370821</v>
      </c>
      <c r="C6" s="225">
        <f>SUM(C7:C24,C33)</f>
        <v>12950338</v>
      </c>
      <c r="D6" s="224" t="s">
        <v>629</v>
      </c>
      <c r="E6" s="111">
        <f>SUM(E7:E11)</f>
        <v>74774</v>
      </c>
    </row>
    <row r="7" ht="21.95" customHeight="1" spans="1:5">
      <c r="A7" s="226" t="s">
        <v>630</v>
      </c>
      <c r="B7" s="227">
        <v>4030</v>
      </c>
      <c r="C7" s="228">
        <v>96779</v>
      </c>
      <c r="D7" s="226" t="s">
        <v>631</v>
      </c>
      <c r="E7" s="115">
        <v>64319</v>
      </c>
    </row>
    <row r="8" ht="24" customHeight="1" spans="1:5">
      <c r="A8" s="226" t="s">
        <v>632</v>
      </c>
      <c r="B8" s="227">
        <v>5694</v>
      </c>
      <c r="C8" s="228">
        <v>221100</v>
      </c>
      <c r="D8" s="226" t="s">
        <v>633</v>
      </c>
      <c r="E8" s="115">
        <v>4830</v>
      </c>
    </row>
    <row r="9" ht="32" customHeight="1" spans="1:5">
      <c r="A9" s="226" t="s">
        <v>634</v>
      </c>
      <c r="B9" s="227">
        <v>846</v>
      </c>
      <c r="C9" s="228">
        <v>494111</v>
      </c>
      <c r="D9" s="226" t="s">
        <v>635</v>
      </c>
      <c r="E9" s="115">
        <v>5625</v>
      </c>
    </row>
    <row r="10" ht="33" customHeight="1" spans="1:5">
      <c r="A10" s="226" t="s">
        <v>636</v>
      </c>
      <c r="B10" s="227">
        <v>25593</v>
      </c>
      <c r="C10" s="228">
        <v>202800</v>
      </c>
      <c r="D10" s="226"/>
      <c r="E10" s="115"/>
    </row>
    <row r="11" ht="21" customHeight="1" spans="1:5">
      <c r="A11" s="226" t="s">
        <v>637</v>
      </c>
      <c r="B11" s="227">
        <v>647</v>
      </c>
      <c r="C11" s="228">
        <v>1338900</v>
      </c>
      <c r="D11" s="226"/>
      <c r="E11" s="115"/>
    </row>
    <row r="12" ht="21" customHeight="1" spans="1:5">
      <c r="A12" s="226" t="s">
        <v>638</v>
      </c>
      <c r="B12" s="227">
        <v>53199</v>
      </c>
      <c r="C12" s="228">
        <v>2893900</v>
      </c>
      <c r="D12" s="226"/>
      <c r="E12" s="229"/>
    </row>
    <row r="13" ht="33" customHeight="1" spans="1:5">
      <c r="A13" s="226" t="s">
        <v>639</v>
      </c>
      <c r="B13" s="227">
        <v>11765</v>
      </c>
      <c r="C13" s="228">
        <v>579578</v>
      </c>
      <c r="D13" s="230"/>
      <c r="E13" s="229"/>
    </row>
    <row r="14" ht="18" customHeight="1" spans="1:5">
      <c r="A14" s="226" t="s">
        <v>640</v>
      </c>
      <c r="B14" s="227">
        <v>15110</v>
      </c>
      <c r="C14" s="228">
        <v>84596</v>
      </c>
      <c r="D14" s="230"/>
      <c r="E14" s="229"/>
    </row>
    <row r="15" ht="32.1" customHeight="1" spans="1:5">
      <c r="A15" s="226" t="s">
        <v>641</v>
      </c>
      <c r="B15" s="227">
        <v>3718</v>
      </c>
      <c r="C15" s="228">
        <v>57800</v>
      </c>
      <c r="D15" s="230"/>
      <c r="E15" s="229"/>
    </row>
    <row r="16" ht="32.1" customHeight="1" spans="1:5">
      <c r="A16" s="226" t="s">
        <v>642</v>
      </c>
      <c r="B16" s="227">
        <v>4019</v>
      </c>
      <c r="C16" s="228">
        <v>66599</v>
      </c>
      <c r="D16" s="230"/>
      <c r="E16" s="229"/>
    </row>
    <row r="17" ht="21.95" customHeight="1" spans="1:5">
      <c r="A17" s="226" t="s">
        <v>643</v>
      </c>
      <c r="B17" s="227">
        <v>27047</v>
      </c>
      <c r="C17" s="228">
        <v>257100</v>
      </c>
      <c r="D17" s="230"/>
      <c r="E17" s="229"/>
    </row>
    <row r="18" ht="36.75" customHeight="1" spans="1:5">
      <c r="A18" s="226" t="s">
        <v>644</v>
      </c>
      <c r="B18" s="227">
        <v>5123</v>
      </c>
      <c r="C18" s="228">
        <v>1237294</v>
      </c>
      <c r="D18" s="230"/>
      <c r="E18" s="229"/>
    </row>
    <row r="19" ht="36.75" customHeight="1" spans="1:5">
      <c r="A19" s="226" t="s">
        <v>645</v>
      </c>
      <c r="B19" s="227">
        <v>61</v>
      </c>
      <c r="C19" s="228"/>
      <c r="D19" s="230"/>
      <c r="E19" s="229"/>
    </row>
    <row r="20" ht="35.1" customHeight="1" spans="1:5">
      <c r="A20" s="226" t="s">
        <v>646</v>
      </c>
      <c r="B20" s="227">
        <v>4292</v>
      </c>
      <c r="C20" s="228">
        <v>16485</v>
      </c>
      <c r="D20" s="230"/>
      <c r="E20" s="229"/>
    </row>
    <row r="21" ht="33.95" customHeight="1" spans="1:5">
      <c r="A21" s="226" t="s">
        <v>647</v>
      </c>
      <c r="B21" s="227">
        <v>41264</v>
      </c>
      <c r="C21" s="228">
        <v>80374</v>
      </c>
      <c r="D21" s="230"/>
      <c r="E21" s="229"/>
    </row>
    <row r="22" ht="33.95" customHeight="1" spans="1:5">
      <c r="A22" s="226" t="s">
        <v>648</v>
      </c>
      <c r="B22" s="227">
        <v>315</v>
      </c>
      <c r="C22" s="228"/>
      <c r="D22" s="230"/>
      <c r="E22" s="229"/>
    </row>
    <row r="23" ht="33.95" customHeight="1" spans="1:5">
      <c r="A23" s="231" t="s">
        <v>649</v>
      </c>
      <c r="B23" s="227">
        <v>1878</v>
      </c>
      <c r="C23" s="228">
        <v>240747</v>
      </c>
      <c r="D23" s="230"/>
      <c r="E23" s="229"/>
    </row>
    <row r="24" ht="33.95" customHeight="1" spans="1:5">
      <c r="A24" s="226" t="s">
        <v>650</v>
      </c>
      <c r="B24" s="227">
        <v>61069</v>
      </c>
      <c r="C24" s="228">
        <f>SUM(C25:C32)</f>
        <v>5071606</v>
      </c>
      <c r="D24" s="232"/>
      <c r="E24" s="233"/>
    </row>
    <row r="25" ht="33.95" customHeight="1" spans="1:5">
      <c r="A25" s="226" t="s">
        <v>651</v>
      </c>
      <c r="B25" s="227">
        <v>37456</v>
      </c>
      <c r="C25" s="228">
        <v>169100</v>
      </c>
      <c r="D25" s="232"/>
      <c r="E25" s="233"/>
    </row>
    <row r="26" ht="33.95" customHeight="1" spans="1:5">
      <c r="A26" s="226" t="s">
        <v>652</v>
      </c>
      <c r="B26" s="227">
        <v>3775</v>
      </c>
      <c r="C26" s="228">
        <v>957600</v>
      </c>
      <c r="D26" s="232"/>
      <c r="E26" s="233"/>
    </row>
    <row r="27" ht="33.95" customHeight="1" spans="1:5">
      <c r="A27" s="226" t="s">
        <v>653</v>
      </c>
      <c r="B27" s="227">
        <v>43322</v>
      </c>
      <c r="C27" s="228">
        <v>5250</v>
      </c>
      <c r="D27" s="232"/>
      <c r="E27" s="233"/>
    </row>
    <row r="28" ht="33.95" customHeight="1" spans="1:5">
      <c r="A28" s="226" t="s">
        <v>654</v>
      </c>
      <c r="B28" s="227">
        <v>3126</v>
      </c>
      <c r="C28" s="228">
        <v>49912</v>
      </c>
      <c r="D28" s="232"/>
      <c r="E28" s="233"/>
    </row>
    <row r="29" ht="33.95" customHeight="1" spans="1:5">
      <c r="A29" s="226" t="s">
        <v>655</v>
      </c>
      <c r="B29" s="227">
        <v>4156</v>
      </c>
      <c r="C29" s="228"/>
      <c r="D29" s="232"/>
      <c r="E29" s="233"/>
    </row>
    <row r="30" ht="33.95" customHeight="1" spans="1:5">
      <c r="A30" s="226" t="s">
        <v>656</v>
      </c>
      <c r="B30" s="227">
        <v>12800</v>
      </c>
      <c r="C30" s="228"/>
      <c r="D30" s="232"/>
      <c r="E30" s="233"/>
    </row>
    <row r="31" ht="32.1" customHeight="1" spans="1:5">
      <c r="A31" s="226" t="s">
        <v>657</v>
      </c>
      <c r="B31" s="227">
        <v>516</v>
      </c>
      <c r="C31" s="228">
        <v>3867814</v>
      </c>
      <c r="D31" s="232"/>
      <c r="E31" s="233"/>
    </row>
    <row r="32" ht="25.5" customHeight="1" spans="1:5">
      <c r="A32" s="234" t="s">
        <v>658</v>
      </c>
      <c r="B32" s="222">
        <f>SUM(B33:B49)</f>
        <v>102268</v>
      </c>
      <c r="C32" s="225">
        <v>21930</v>
      </c>
      <c r="D32" s="234" t="s">
        <v>659</v>
      </c>
      <c r="E32" s="111">
        <f>SUM(E33:E43)</f>
        <v>12871</v>
      </c>
    </row>
    <row r="33" ht="25.5" customHeight="1" spans="1:5">
      <c r="A33" s="226" t="s">
        <v>660</v>
      </c>
      <c r="B33" s="227">
        <v>17</v>
      </c>
      <c r="C33" s="228">
        <v>10569</v>
      </c>
      <c r="D33" s="226" t="s">
        <v>660</v>
      </c>
      <c r="E33" s="115">
        <v>742</v>
      </c>
    </row>
    <row r="34" ht="25.5" customHeight="1" spans="1:5">
      <c r="A34" s="226" t="s">
        <v>661</v>
      </c>
      <c r="B34" s="227">
        <v>180</v>
      </c>
      <c r="C34" s="225">
        <v>1633659</v>
      </c>
      <c r="D34" s="226" t="s">
        <v>662</v>
      </c>
      <c r="E34" s="115">
        <v>54</v>
      </c>
    </row>
    <row r="35" ht="25.5" customHeight="1" spans="1:5">
      <c r="A35" s="226" t="s">
        <v>662</v>
      </c>
      <c r="B35" s="227">
        <v>7276</v>
      </c>
      <c r="C35" s="228">
        <v>13908</v>
      </c>
      <c r="D35" s="226" t="s">
        <v>663</v>
      </c>
      <c r="E35" s="115">
        <v>40</v>
      </c>
    </row>
    <row r="36" ht="25.5" customHeight="1" spans="1:5">
      <c r="A36" s="226" t="s">
        <v>664</v>
      </c>
      <c r="B36" s="227">
        <v>2176</v>
      </c>
      <c r="C36" s="228">
        <v>39165</v>
      </c>
      <c r="D36" s="226" t="s">
        <v>665</v>
      </c>
      <c r="E36" s="115">
        <v>783</v>
      </c>
    </row>
    <row r="37" ht="25.5" customHeight="1" spans="1:5">
      <c r="A37" s="226" t="s">
        <v>663</v>
      </c>
      <c r="B37" s="227">
        <v>30</v>
      </c>
      <c r="C37" s="228">
        <v>43700</v>
      </c>
      <c r="D37" s="226" t="s">
        <v>666</v>
      </c>
      <c r="E37" s="115">
        <v>1994</v>
      </c>
    </row>
    <row r="38" ht="25.5" customHeight="1" spans="1:5">
      <c r="A38" s="226" t="s">
        <v>665</v>
      </c>
      <c r="B38" s="227">
        <v>120</v>
      </c>
      <c r="C38" s="228">
        <v>9102</v>
      </c>
      <c r="D38" s="226" t="s">
        <v>667</v>
      </c>
      <c r="E38" s="115">
        <v>729</v>
      </c>
    </row>
    <row r="39" ht="25.5" customHeight="1" spans="1:5">
      <c r="A39" s="226" t="s">
        <v>666</v>
      </c>
      <c r="B39" s="227">
        <v>24455</v>
      </c>
      <c r="C39" s="228">
        <v>23225</v>
      </c>
      <c r="D39" s="226" t="s">
        <v>668</v>
      </c>
      <c r="E39" s="115">
        <v>3120</v>
      </c>
    </row>
    <row r="40" ht="25.5" customHeight="1" spans="1:5">
      <c r="A40" s="226" t="s">
        <v>667</v>
      </c>
      <c r="B40" s="227">
        <v>4470</v>
      </c>
      <c r="C40" s="228">
        <v>102895</v>
      </c>
      <c r="D40" s="226" t="s">
        <v>669</v>
      </c>
      <c r="E40" s="115">
        <v>3224</v>
      </c>
    </row>
    <row r="41" ht="25.5" customHeight="1" spans="1:5">
      <c r="A41" s="226" t="s">
        <v>668</v>
      </c>
      <c r="B41" s="227">
        <v>2880</v>
      </c>
      <c r="C41" s="228">
        <v>497651</v>
      </c>
      <c r="D41" s="226" t="s">
        <v>670</v>
      </c>
      <c r="E41" s="115">
        <v>1227</v>
      </c>
    </row>
    <row r="42" ht="25.5" customHeight="1" spans="1:5">
      <c r="A42" s="226" t="s">
        <v>669</v>
      </c>
      <c r="B42" s="227">
        <v>20270</v>
      </c>
      <c r="C42" s="228">
        <v>11454</v>
      </c>
      <c r="D42" s="226" t="s">
        <v>671</v>
      </c>
      <c r="E42" s="115">
        <v>958</v>
      </c>
    </row>
    <row r="43" ht="25.5" customHeight="1" spans="1:5">
      <c r="A43" s="226" t="s">
        <v>670</v>
      </c>
      <c r="B43" s="227">
        <v>20394</v>
      </c>
      <c r="C43" s="228">
        <v>437084</v>
      </c>
      <c r="D43" s="226"/>
      <c r="E43" s="115"/>
    </row>
    <row r="44" ht="25.5" customHeight="1" spans="1:5">
      <c r="A44" s="226" t="s">
        <v>672</v>
      </c>
      <c r="B44" s="227">
        <v>3281</v>
      </c>
      <c r="C44" s="228">
        <v>5826</v>
      </c>
      <c r="D44" s="235"/>
      <c r="E44" s="236"/>
    </row>
    <row r="45" ht="25.5" customHeight="1" spans="1:5">
      <c r="A45" s="226" t="s">
        <v>673</v>
      </c>
      <c r="B45" s="227">
        <v>3318</v>
      </c>
      <c r="C45" s="228">
        <v>70038</v>
      </c>
      <c r="D45" s="235"/>
      <c r="E45" s="236"/>
    </row>
    <row r="46" ht="25.5" customHeight="1" spans="1:5">
      <c r="A46" s="226" t="s">
        <v>674</v>
      </c>
      <c r="B46" s="227">
        <v>2274</v>
      </c>
      <c r="C46" s="228">
        <v>16380</v>
      </c>
      <c r="D46" s="235"/>
      <c r="E46" s="236"/>
    </row>
    <row r="47" ht="25.5" customHeight="1" spans="1:5">
      <c r="A47" s="226" t="s">
        <v>675</v>
      </c>
      <c r="B47" s="227">
        <v>6594</v>
      </c>
      <c r="C47" s="228"/>
      <c r="D47" s="235"/>
      <c r="E47" s="236"/>
    </row>
    <row r="48" ht="25.5" customHeight="1" spans="1:5">
      <c r="A48" s="226" t="s">
        <v>676</v>
      </c>
      <c r="B48" s="227">
        <v>3390</v>
      </c>
      <c r="C48" s="228">
        <v>201505</v>
      </c>
      <c r="D48" s="235"/>
      <c r="E48" s="236"/>
    </row>
    <row r="49" ht="25.5" customHeight="1" spans="1:5">
      <c r="A49" s="226" t="s">
        <v>671</v>
      </c>
      <c r="B49" s="227">
        <v>1143</v>
      </c>
      <c r="C49" s="237">
        <v>3300</v>
      </c>
      <c r="D49" s="235"/>
      <c r="E49" s="236"/>
    </row>
    <row r="50" ht="35.25" customHeight="1" spans="1:5">
      <c r="A50" s="238" t="s">
        <v>677</v>
      </c>
      <c r="B50" s="238"/>
      <c r="C50" s="238"/>
      <c r="D50" s="238"/>
      <c r="E50" s="238"/>
    </row>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33.75" customHeight="1"/>
    <row r="74" ht="20.1" customHeight="1"/>
  </sheetData>
  <mergeCells count="4">
    <mergeCell ref="A1:E1"/>
    <mergeCell ref="A2:E2"/>
    <mergeCell ref="A3:C3"/>
    <mergeCell ref="A50:E50"/>
  </mergeCells>
  <printOptions horizontalCentered="1"/>
  <pageMargins left="1.10208333333333" right="1.02361111111111" top="0.826388888888889" bottom="0.472222222222222" header="0" footer="0.236111111111111"/>
  <pageSetup paperSize="9" firstPageNumber="22" fitToHeight="0" orientation="portrait"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G18" sqref="G18"/>
    </sheetView>
  </sheetViews>
  <sheetFormatPr defaultColWidth="9" defaultRowHeight="13.5" outlineLevelCol="3"/>
  <cols>
    <col min="1" max="1" width="17.625" style="142" customWidth="1"/>
    <col min="2" max="4" width="18.75" style="138" customWidth="1"/>
    <col min="5" max="16384" width="9" style="138"/>
  </cols>
  <sheetData>
    <row r="1" ht="33.95" customHeight="1" spans="1:4">
      <c r="A1" s="128" t="s">
        <v>678</v>
      </c>
      <c r="B1" s="128"/>
      <c r="C1" s="128"/>
      <c r="D1" s="143"/>
    </row>
    <row r="2" ht="28.5" customHeight="1" spans="1:4">
      <c r="A2" s="144" t="s">
        <v>679</v>
      </c>
      <c r="B2" s="144"/>
      <c r="C2" s="144"/>
      <c r="D2" s="144"/>
    </row>
    <row r="3" ht="18.75" customHeight="1" spans="1:4">
      <c r="A3" s="130" t="s">
        <v>680</v>
      </c>
      <c r="B3" s="130"/>
      <c r="C3" s="130"/>
      <c r="D3" s="130"/>
    </row>
    <row r="4" ht="14.25" customHeight="1" spans="1:4">
      <c r="A4" s="131"/>
      <c r="B4" s="131"/>
      <c r="C4" s="131"/>
      <c r="D4" s="131" t="s">
        <v>44</v>
      </c>
    </row>
    <row r="5" ht="26" customHeight="1" spans="1:4">
      <c r="A5" s="206" t="s">
        <v>681</v>
      </c>
      <c r="B5" s="207" t="s">
        <v>52</v>
      </c>
      <c r="C5" s="208"/>
      <c r="D5" s="156"/>
    </row>
    <row r="6" ht="26" customHeight="1" spans="1:4">
      <c r="A6" s="209"/>
      <c r="B6" s="133" t="s">
        <v>682</v>
      </c>
      <c r="C6" s="133" t="s">
        <v>683</v>
      </c>
      <c r="D6" s="133" t="s">
        <v>684</v>
      </c>
    </row>
    <row r="7" s="139" customFormat="1" ht="24" customHeight="1" spans="1:4">
      <c r="A7" s="145" t="s">
        <v>685</v>
      </c>
      <c r="B7" s="146">
        <f>C7+D7</f>
        <v>87645</v>
      </c>
      <c r="C7" s="146">
        <f>SUM(C8:C32)</f>
        <v>74774</v>
      </c>
      <c r="D7" s="146">
        <f>SUM(D8:D32)</f>
        <v>12871</v>
      </c>
    </row>
    <row r="8" s="140" customFormat="1" ht="20.25" customHeight="1" spans="1:4">
      <c r="A8" s="147" t="s">
        <v>686</v>
      </c>
      <c r="B8" s="148">
        <f>C8+D8</f>
        <v>9624</v>
      </c>
      <c r="C8" s="148">
        <v>8817</v>
      </c>
      <c r="D8" s="148">
        <v>807</v>
      </c>
    </row>
    <row r="9" s="140" customFormat="1" ht="20.25" customHeight="1" spans="1:4">
      <c r="A9" s="147" t="s">
        <v>687</v>
      </c>
      <c r="B9" s="148">
        <f t="shared" ref="B9:B32" si="0">C9+D9</f>
        <v>6369</v>
      </c>
      <c r="C9" s="148">
        <v>6058</v>
      </c>
      <c r="D9" s="148">
        <v>311</v>
      </c>
    </row>
    <row r="10" s="140" customFormat="1" ht="20.25" customHeight="1" spans="1:4">
      <c r="A10" s="147" t="s">
        <v>688</v>
      </c>
      <c r="B10" s="148">
        <f t="shared" si="0"/>
        <v>3083</v>
      </c>
      <c r="C10" s="148">
        <v>2793</v>
      </c>
      <c r="D10" s="148">
        <v>290</v>
      </c>
    </row>
    <row r="11" s="141" customFormat="1" ht="20.25" customHeight="1" spans="1:4">
      <c r="A11" s="147" t="s">
        <v>689</v>
      </c>
      <c r="B11" s="148">
        <f t="shared" si="0"/>
        <v>2937</v>
      </c>
      <c r="C11" s="148">
        <v>2528</v>
      </c>
      <c r="D11" s="148">
        <v>409</v>
      </c>
    </row>
    <row r="12" s="140" customFormat="1" ht="20.25" customHeight="1" spans="1:4">
      <c r="A12" s="147" t="s">
        <v>690</v>
      </c>
      <c r="B12" s="148">
        <f t="shared" si="0"/>
        <v>1653</v>
      </c>
      <c r="C12" s="148">
        <v>1319</v>
      </c>
      <c r="D12" s="148">
        <v>334</v>
      </c>
    </row>
    <row r="13" s="141" customFormat="1" ht="20.25" customHeight="1" spans="1:4">
      <c r="A13" s="147" t="s">
        <v>691</v>
      </c>
      <c r="B13" s="148">
        <f t="shared" si="0"/>
        <v>1584</v>
      </c>
      <c r="C13" s="148">
        <v>1307</v>
      </c>
      <c r="D13" s="148">
        <v>277</v>
      </c>
    </row>
    <row r="14" s="141" customFormat="1" ht="20.25" customHeight="1" spans="1:4">
      <c r="A14" s="147" t="s">
        <v>692</v>
      </c>
      <c r="B14" s="148">
        <f t="shared" si="0"/>
        <v>3365</v>
      </c>
      <c r="C14" s="148">
        <v>2647</v>
      </c>
      <c r="D14" s="148">
        <v>718</v>
      </c>
    </row>
    <row r="15" s="141" customFormat="1" ht="20.25" customHeight="1" spans="1:4">
      <c r="A15" s="147" t="s">
        <v>693</v>
      </c>
      <c r="B15" s="148">
        <f t="shared" si="0"/>
        <v>5215</v>
      </c>
      <c r="C15" s="148">
        <v>4934</v>
      </c>
      <c r="D15" s="148">
        <v>281</v>
      </c>
    </row>
    <row r="16" s="141" customFormat="1" ht="20.25" customHeight="1" spans="1:4">
      <c r="A16" s="147" t="s">
        <v>694</v>
      </c>
      <c r="B16" s="148">
        <f t="shared" si="0"/>
        <v>4573</v>
      </c>
      <c r="C16" s="148">
        <v>4295</v>
      </c>
      <c r="D16" s="148">
        <v>278</v>
      </c>
    </row>
    <row r="17" s="141" customFormat="1" ht="20.25" customHeight="1" spans="1:4">
      <c r="A17" s="147" t="s">
        <v>695</v>
      </c>
      <c r="B17" s="148">
        <f t="shared" si="0"/>
        <v>3470</v>
      </c>
      <c r="C17" s="148">
        <v>3101</v>
      </c>
      <c r="D17" s="148">
        <v>369</v>
      </c>
    </row>
    <row r="18" s="141" customFormat="1" ht="20.25" customHeight="1" spans="1:4">
      <c r="A18" s="147" t="s">
        <v>696</v>
      </c>
      <c r="B18" s="148">
        <f t="shared" si="0"/>
        <v>3715</v>
      </c>
      <c r="C18" s="148">
        <v>3536</v>
      </c>
      <c r="D18" s="148">
        <v>179</v>
      </c>
    </row>
    <row r="19" s="141" customFormat="1" ht="20.25" customHeight="1" spans="1:4">
      <c r="A19" s="147" t="s">
        <v>697</v>
      </c>
      <c r="B19" s="148">
        <f t="shared" si="0"/>
        <v>2908</v>
      </c>
      <c r="C19" s="148">
        <v>2797</v>
      </c>
      <c r="D19" s="148">
        <v>111</v>
      </c>
    </row>
    <row r="20" s="140" customFormat="1" ht="20.25" customHeight="1" spans="1:4">
      <c r="A20" s="147" t="s">
        <v>698</v>
      </c>
      <c r="B20" s="148">
        <f t="shared" si="0"/>
        <v>4343</v>
      </c>
      <c r="C20" s="148">
        <v>2781</v>
      </c>
      <c r="D20" s="148">
        <v>1562</v>
      </c>
    </row>
    <row r="21" s="140" customFormat="1" ht="20.25" customHeight="1" spans="1:4">
      <c r="A21" s="147" t="s">
        <v>699</v>
      </c>
      <c r="B21" s="148">
        <f t="shared" si="0"/>
        <v>2848</v>
      </c>
      <c r="C21" s="148">
        <v>2638</v>
      </c>
      <c r="D21" s="148">
        <v>210</v>
      </c>
    </row>
    <row r="22" s="140" customFormat="1" ht="20.25" customHeight="1" spans="1:4">
      <c r="A22" s="147" t="s">
        <v>700</v>
      </c>
      <c r="B22" s="148">
        <f t="shared" si="0"/>
        <v>2947</v>
      </c>
      <c r="C22" s="148">
        <v>2665</v>
      </c>
      <c r="D22" s="148">
        <v>282</v>
      </c>
    </row>
    <row r="23" s="140" customFormat="1" ht="20.25" customHeight="1" spans="1:4">
      <c r="A23" s="147" t="s">
        <v>701</v>
      </c>
      <c r="B23" s="148">
        <f t="shared" si="0"/>
        <v>3044</v>
      </c>
      <c r="C23" s="148">
        <v>2677</v>
      </c>
      <c r="D23" s="148">
        <v>367</v>
      </c>
    </row>
    <row r="24" s="140" customFormat="1" ht="20.25" customHeight="1" spans="1:4">
      <c r="A24" s="147" t="s">
        <v>702</v>
      </c>
      <c r="B24" s="148">
        <f t="shared" si="0"/>
        <v>2941</v>
      </c>
      <c r="C24" s="148">
        <v>2541</v>
      </c>
      <c r="D24" s="148">
        <v>400</v>
      </c>
    </row>
    <row r="25" s="140" customFormat="1" ht="20.25" customHeight="1" spans="1:4">
      <c r="A25" s="147" t="s">
        <v>703</v>
      </c>
      <c r="B25" s="148">
        <f t="shared" si="0"/>
        <v>2861</v>
      </c>
      <c r="C25" s="148">
        <v>2410</v>
      </c>
      <c r="D25" s="148">
        <v>451</v>
      </c>
    </row>
    <row r="26" s="140" customFormat="1" ht="20.25" customHeight="1" spans="1:4">
      <c r="A26" s="147" t="s">
        <v>704</v>
      </c>
      <c r="B26" s="148">
        <f t="shared" si="0"/>
        <v>1921</v>
      </c>
      <c r="C26" s="148">
        <v>1381</v>
      </c>
      <c r="D26" s="148">
        <v>540</v>
      </c>
    </row>
    <row r="27" s="140" customFormat="1" ht="20.25" customHeight="1" spans="1:4">
      <c r="A27" s="147" t="s">
        <v>705</v>
      </c>
      <c r="B27" s="148">
        <f t="shared" si="0"/>
        <v>2395</v>
      </c>
      <c r="C27" s="148">
        <v>2227</v>
      </c>
      <c r="D27" s="148">
        <v>168</v>
      </c>
    </row>
    <row r="28" s="140" customFormat="1" ht="20.25" customHeight="1" spans="1:4">
      <c r="A28" s="147" t="s">
        <v>706</v>
      </c>
      <c r="B28" s="148">
        <f t="shared" si="0"/>
        <v>4806</v>
      </c>
      <c r="C28" s="148">
        <v>2778</v>
      </c>
      <c r="D28" s="148">
        <v>2028</v>
      </c>
    </row>
    <row r="29" s="140" customFormat="1" ht="20.25" customHeight="1" spans="1:4">
      <c r="A29" s="147" t="s">
        <v>707</v>
      </c>
      <c r="B29" s="148">
        <f t="shared" si="0"/>
        <v>1999</v>
      </c>
      <c r="C29" s="148">
        <v>1891</v>
      </c>
      <c r="D29" s="148">
        <v>108</v>
      </c>
    </row>
    <row r="30" s="140" customFormat="1" ht="20.25" customHeight="1" spans="1:4">
      <c r="A30" s="147" t="s">
        <v>708</v>
      </c>
      <c r="B30" s="148">
        <f t="shared" si="0"/>
        <v>1876</v>
      </c>
      <c r="C30" s="148">
        <v>1591</v>
      </c>
      <c r="D30" s="148">
        <v>285</v>
      </c>
    </row>
    <row r="31" s="140" customFormat="1" ht="20.25" customHeight="1" spans="1:4">
      <c r="A31" s="147" t="s">
        <v>709</v>
      </c>
      <c r="B31" s="148">
        <f t="shared" si="0"/>
        <v>4204</v>
      </c>
      <c r="C31" s="148">
        <v>2766</v>
      </c>
      <c r="D31" s="148">
        <v>1438</v>
      </c>
    </row>
    <row r="32" s="140" customFormat="1" ht="20.25" customHeight="1" spans="1:4">
      <c r="A32" s="147" t="s">
        <v>710</v>
      </c>
      <c r="B32" s="148">
        <f t="shared" si="0"/>
        <v>2964</v>
      </c>
      <c r="C32" s="148">
        <v>2296</v>
      </c>
      <c r="D32" s="148">
        <v>668</v>
      </c>
    </row>
  </sheetData>
  <mergeCells count="4">
    <mergeCell ref="A2:D2"/>
    <mergeCell ref="A3:D3"/>
    <mergeCell ref="B5:D5"/>
    <mergeCell ref="A5:A6"/>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67"/>
  <sheetViews>
    <sheetView workbookViewId="0">
      <selection activeCell="F14" sqref="F14"/>
    </sheetView>
  </sheetViews>
  <sheetFormatPr defaultColWidth="10" defaultRowHeight="13.5" outlineLevelCol="1"/>
  <cols>
    <col min="1" max="1" width="52" style="125" customWidth="1"/>
    <col min="2" max="2" width="23.5" style="125" customWidth="1"/>
    <col min="3" max="16384" width="10" style="125"/>
  </cols>
  <sheetData>
    <row r="1" ht="26.1" customHeight="1" spans="1:2">
      <c r="A1" s="128" t="s">
        <v>711</v>
      </c>
      <c r="B1" s="128"/>
    </row>
    <row r="2" ht="30" customHeight="1" spans="1:2">
      <c r="A2" s="129" t="s">
        <v>679</v>
      </c>
      <c r="B2" s="129"/>
    </row>
    <row r="3" ht="24.95" customHeight="1" spans="1:2">
      <c r="A3" s="130" t="s">
        <v>712</v>
      </c>
      <c r="B3" s="130"/>
    </row>
    <row r="4" ht="24.95" customHeight="1" spans="1:2">
      <c r="A4" s="131"/>
      <c r="B4" s="132" t="s">
        <v>44</v>
      </c>
    </row>
    <row r="5" ht="39.95" customHeight="1" spans="1:2">
      <c r="A5" s="133" t="s">
        <v>713</v>
      </c>
      <c r="B5" s="133" t="s">
        <v>52</v>
      </c>
    </row>
    <row r="6" s="126" customFormat="1" ht="24.95" customHeight="1" spans="1:2">
      <c r="A6" s="134" t="s">
        <v>685</v>
      </c>
      <c r="B6" s="135">
        <f>B7+B11</f>
        <v>87645</v>
      </c>
    </row>
    <row r="7" s="127" customFormat="1" ht="24.95" customHeight="1" spans="1:2">
      <c r="A7" s="203" t="s">
        <v>714</v>
      </c>
      <c r="B7" s="135">
        <f>B8+B9+B10</f>
        <v>74774</v>
      </c>
    </row>
    <row r="8" s="127" customFormat="1" ht="24.95" customHeight="1" spans="1:2">
      <c r="A8" s="204" t="s">
        <v>715</v>
      </c>
      <c r="B8" s="205">
        <v>64319</v>
      </c>
    </row>
    <row r="9" s="127" customFormat="1" ht="24.95" customHeight="1" spans="1:2">
      <c r="A9" s="204" t="s">
        <v>716</v>
      </c>
      <c r="B9" s="205">
        <v>4830</v>
      </c>
    </row>
    <row r="10" s="127" customFormat="1" ht="24.95" customHeight="1" spans="1:2">
      <c r="A10" s="204" t="s">
        <v>717</v>
      </c>
      <c r="B10" s="205">
        <v>5625</v>
      </c>
    </row>
    <row r="11" s="127" customFormat="1" ht="24.95" customHeight="1" spans="1:2">
      <c r="A11" s="203" t="s">
        <v>718</v>
      </c>
      <c r="B11" s="135">
        <f>SUM(B12:B40)</f>
        <v>12871</v>
      </c>
    </row>
    <row r="12" s="127" customFormat="1" ht="24.95" customHeight="1" spans="1:2">
      <c r="A12" s="204" t="s">
        <v>719</v>
      </c>
      <c r="B12" s="205">
        <v>2239</v>
      </c>
    </row>
    <row r="13" s="127" customFormat="1" ht="24.95" customHeight="1" spans="1:2">
      <c r="A13" s="204" t="s">
        <v>720</v>
      </c>
      <c r="B13" s="205">
        <v>1844</v>
      </c>
    </row>
    <row r="14" s="127" customFormat="1" ht="24.95" customHeight="1" spans="1:2">
      <c r="A14" s="204" t="s">
        <v>721</v>
      </c>
      <c r="B14" s="205">
        <v>1250</v>
      </c>
    </row>
    <row r="15" s="127" customFormat="1" ht="24.95" customHeight="1" spans="1:2">
      <c r="A15" s="204" t="s">
        <v>722</v>
      </c>
      <c r="B15" s="205">
        <v>1000</v>
      </c>
    </row>
    <row r="16" s="127" customFormat="1" ht="24.95" customHeight="1" spans="1:2">
      <c r="A16" s="204" t="s">
        <v>723</v>
      </c>
      <c r="B16" s="205">
        <v>1734</v>
      </c>
    </row>
    <row r="17" s="127" customFormat="1" ht="24.95" customHeight="1" spans="1:2">
      <c r="A17" s="204" t="s">
        <v>724</v>
      </c>
      <c r="B17" s="205">
        <v>732</v>
      </c>
    </row>
    <row r="18" s="127" customFormat="1" ht="24.95" customHeight="1" spans="1:2">
      <c r="A18" s="204" t="s">
        <v>725</v>
      </c>
      <c r="B18" s="205">
        <v>492</v>
      </c>
    </row>
    <row r="19" s="127" customFormat="1" ht="24.95" customHeight="1" spans="1:2">
      <c r="A19" s="204" t="s">
        <v>726</v>
      </c>
      <c r="B19" s="205">
        <v>460</v>
      </c>
    </row>
    <row r="20" s="127" customFormat="1" ht="24.95" customHeight="1" spans="1:2">
      <c r="A20" s="204" t="s">
        <v>727</v>
      </c>
      <c r="B20" s="205">
        <v>404</v>
      </c>
    </row>
    <row r="21" s="127" customFormat="1" ht="24.95" customHeight="1" spans="1:2">
      <c r="A21" s="204" t="s">
        <v>728</v>
      </c>
      <c r="B21" s="205">
        <v>400</v>
      </c>
    </row>
    <row r="22" s="127" customFormat="1" ht="24.95" customHeight="1" spans="1:2">
      <c r="A22" s="204" t="s">
        <v>729</v>
      </c>
      <c r="B22" s="205">
        <v>325</v>
      </c>
    </row>
    <row r="23" s="127" customFormat="1" ht="24.95" customHeight="1" spans="1:2">
      <c r="A23" s="204" t="s">
        <v>730</v>
      </c>
      <c r="B23" s="205">
        <v>300</v>
      </c>
    </row>
    <row r="24" s="127" customFormat="1" ht="24.95" customHeight="1" spans="1:2">
      <c r="A24" s="204" t="s">
        <v>731</v>
      </c>
      <c r="B24" s="205">
        <v>266</v>
      </c>
    </row>
    <row r="25" s="127" customFormat="1" ht="24.95" customHeight="1" spans="1:2">
      <c r="A25" s="204" t="s">
        <v>732</v>
      </c>
      <c r="B25" s="205">
        <v>260</v>
      </c>
    </row>
    <row r="26" s="127" customFormat="1" ht="24.95" customHeight="1" spans="1:2">
      <c r="A26" s="204" t="s">
        <v>733</v>
      </c>
      <c r="B26" s="205">
        <v>258</v>
      </c>
    </row>
    <row r="27" s="127" customFormat="1" ht="24.95" customHeight="1" spans="1:2">
      <c r="A27" s="204" t="s">
        <v>734</v>
      </c>
      <c r="B27" s="205">
        <v>235</v>
      </c>
    </row>
    <row r="28" s="127" customFormat="1" ht="24.95" customHeight="1" spans="1:2">
      <c r="A28" s="204" t="s">
        <v>735</v>
      </c>
      <c r="B28" s="205">
        <v>173</v>
      </c>
    </row>
    <row r="29" s="127" customFormat="1" ht="24.95" customHeight="1" spans="1:2">
      <c r="A29" s="204" t="s">
        <v>736</v>
      </c>
      <c r="B29" s="205">
        <v>112</v>
      </c>
    </row>
    <row r="30" s="127" customFormat="1" ht="24.95" customHeight="1" spans="1:2">
      <c r="A30" s="204" t="s">
        <v>737</v>
      </c>
      <c r="B30" s="205">
        <v>98</v>
      </c>
    </row>
    <row r="31" s="127" customFormat="1" ht="24.95" customHeight="1" spans="1:2">
      <c r="A31" s="204" t="s">
        <v>738</v>
      </c>
      <c r="B31" s="205">
        <v>53</v>
      </c>
    </row>
    <row r="32" s="127" customFormat="1" ht="24.95" customHeight="1" spans="1:2">
      <c r="A32" s="204" t="s">
        <v>739</v>
      </c>
      <c r="B32" s="205">
        <v>50</v>
      </c>
    </row>
    <row r="33" s="127" customFormat="1" ht="24.95" customHeight="1" spans="1:2">
      <c r="A33" s="204" t="s">
        <v>740</v>
      </c>
      <c r="B33" s="205">
        <v>49</v>
      </c>
    </row>
    <row r="34" s="127" customFormat="1" ht="24.95" customHeight="1" spans="1:2">
      <c r="A34" s="204" t="s">
        <v>741</v>
      </c>
      <c r="B34" s="205">
        <v>40</v>
      </c>
    </row>
    <row r="35" s="127" customFormat="1" ht="24.95" customHeight="1" spans="1:2">
      <c r="A35" s="204" t="s">
        <v>742</v>
      </c>
      <c r="B35" s="205">
        <v>40</v>
      </c>
    </row>
    <row r="36" s="127" customFormat="1" ht="24.95" customHeight="1" spans="1:2">
      <c r="A36" s="204" t="s">
        <v>743</v>
      </c>
      <c r="B36" s="205">
        <v>24</v>
      </c>
    </row>
    <row r="37" s="127" customFormat="1" ht="24.95" customHeight="1" spans="1:2">
      <c r="A37" s="204" t="s">
        <v>744</v>
      </c>
      <c r="B37" s="205">
        <v>17</v>
      </c>
    </row>
    <row r="38" s="127" customFormat="1" ht="24.95" customHeight="1" spans="1:2">
      <c r="A38" s="204" t="s">
        <v>745</v>
      </c>
      <c r="B38" s="205">
        <v>6</v>
      </c>
    </row>
    <row r="39" s="127" customFormat="1" ht="24.95" customHeight="1" spans="1:2">
      <c r="A39" s="204" t="s">
        <v>746</v>
      </c>
      <c r="B39" s="205">
        <v>5</v>
      </c>
    </row>
    <row r="40" s="127" customFormat="1" ht="24.95" customHeight="1" spans="1:2">
      <c r="A40" s="204" t="s">
        <v>747</v>
      </c>
      <c r="B40" s="205">
        <v>5</v>
      </c>
    </row>
    <row r="41" s="127" customFormat="1" ht="24.95" customHeight="1"/>
    <row r="42" s="127" customFormat="1" ht="24.95" customHeight="1"/>
    <row r="43" s="127" customFormat="1" ht="24.95" customHeight="1"/>
    <row r="44" s="127" customFormat="1" ht="24.95" customHeight="1"/>
    <row r="45" s="127" customFormat="1" ht="24.95" customHeight="1"/>
    <row r="46" s="127" customFormat="1" ht="24.95" customHeight="1"/>
    <row r="47" s="127" customFormat="1" ht="24.95" customHeight="1"/>
    <row r="48" s="127" customFormat="1" ht="24.95" customHeight="1"/>
    <row r="49" s="127" customFormat="1" ht="24.95" customHeight="1"/>
    <row r="50" s="127" customFormat="1" ht="24.95" customHeight="1"/>
    <row r="51" s="127" customFormat="1" ht="24.95" customHeight="1"/>
    <row r="52" s="127" customFormat="1" ht="24.95" customHeight="1"/>
    <row r="53" s="127" customFormat="1" ht="24.95" customHeight="1"/>
    <row r="54" s="127" customFormat="1" ht="24.95" customHeight="1"/>
    <row r="55" s="127" customFormat="1"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sheetData>
  <mergeCells count="3">
    <mergeCell ref="A1:B1"/>
    <mergeCell ref="A2:B2"/>
    <mergeCell ref="A3:B3"/>
  </mergeCells>
  <printOptions horizontalCentered="1"/>
  <pageMargins left="1.10208333333333" right="1.02361111111111" top="1.45625" bottom="1.37777777777778" header="0" footer="0.236111111111111"/>
  <pageSetup paperSize="9" firstPageNumber="22" fitToHeight="0"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1.公共平衡</vt:lpstr>
      <vt:lpstr>公共说明</vt:lpstr>
      <vt:lpstr>2.支出（功能分类）</vt:lpstr>
      <vt:lpstr>3.基本支出（经济分类）</vt:lpstr>
      <vt:lpstr>4.公共转移支付</vt:lpstr>
      <vt:lpstr>5.转移支付分地区</vt:lpstr>
      <vt:lpstr>6.转移支付分项目</vt:lpstr>
      <vt:lpstr>7.基金平衡</vt:lpstr>
      <vt:lpstr>基金说明</vt:lpstr>
      <vt:lpstr>8.基金支出</vt:lpstr>
      <vt:lpstr>9.基金转移支付</vt:lpstr>
      <vt:lpstr>10.基金转移支付分地区</vt:lpstr>
      <vt:lpstr>11.基金转移支付分项目</vt:lpstr>
      <vt:lpstr>12.国资平衡</vt:lpstr>
      <vt:lpstr>国资说明</vt:lpstr>
      <vt:lpstr>13.社保收入</vt:lpstr>
      <vt:lpstr>14.社保支出</vt:lpstr>
      <vt:lpstr>15.社保结余</vt:lpstr>
      <vt:lpstr>16.债务限额及余额</vt:lpstr>
      <vt:lpstr>17.债券使用情况</vt:lpstr>
      <vt:lpstr>18.债务相关情况</vt:lpstr>
      <vt:lpstr>19.“三公”经费支出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彭颖</dc:creator>
  <cp:lastModifiedBy>Administrator</cp:lastModifiedBy>
  <dcterms:created xsi:type="dcterms:W3CDTF">2020-05-06T07:47:00Z</dcterms:created>
  <cp:lastPrinted>2021-07-22T06:42:00Z</cp:lastPrinted>
  <dcterms:modified xsi:type="dcterms:W3CDTF">2023-08-08T01:01:25Z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FBF994E27B024F2DABC9B04E0243227F</vt:lpwstr>
  </property>
</Properties>
</file>