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53"/>
  </bookViews>
  <sheets>
    <sheet name="说明" sheetId="37" r:id="rId1"/>
    <sheet name="1.公共平衡" sheetId="2" r:id="rId2"/>
    <sheet name="2.支出（功能分类）" sheetId="13" r:id="rId3"/>
    <sheet name="3.基本支出（经济分类）" sheetId="14" r:id="rId4"/>
    <sheet name="4.公共转移支付" sheetId="44" r:id="rId5"/>
    <sheet name="5.转移支付分地区" sheetId="46" r:id="rId6"/>
    <sheet name="6.转移支付分项目" sheetId="47" r:id="rId7"/>
    <sheet name="7.基金平衡" sheetId="45" r:id="rId8"/>
    <sheet name="8.基金支出" sheetId="19" r:id="rId9"/>
    <sheet name="9.基金转移支付" sheetId="20" r:id="rId10"/>
    <sheet name="10.国资平衡" sheetId="11" r:id="rId11"/>
    <sheet name="11.社保收入" sheetId="49" r:id="rId12"/>
    <sheet name="12.社保支出" sheetId="50" r:id="rId13"/>
    <sheet name="13.社保结余" sheetId="51" r:id="rId14"/>
    <sheet name="14.债务限额及余额" sheetId="25" r:id="rId15"/>
    <sheet name="15.债券使用情况" sheetId="26" r:id="rId16"/>
    <sheet name="16.债务相关情况" sheetId="27" r:id="rId17"/>
    <sheet name="17.“三公”经费支出" sheetId="54" r:id="rId18"/>
  </sheets>
  <definedNames>
    <definedName name="_xlnm._FilterDatabase" localSheetId="2" hidden="1">'2.支出（功能分类）'!$A$5:$X$574</definedName>
    <definedName name="_xlnm._FilterDatabase" localSheetId="8" hidden="1">'8.基金支出'!$A$4:$H$65</definedName>
    <definedName name="_xlnm._FilterDatabase" localSheetId="1" hidden="1">'1.公共平衡'!$A$8:$S$41</definedName>
    <definedName name="_xlnm._FilterDatabase" localSheetId="16" hidden="1">'16.债务相关情况'!#REF!</definedName>
    <definedName name="_xlnm._FilterDatabase" localSheetId="3" hidden="1">'3.基本支出（经济分类）'!$A$6:$D$41</definedName>
    <definedName name="_xlnm._FilterDatabase" localSheetId="6" hidden="1">'6.转移支付分项目'!#REF!</definedName>
    <definedName name="_xlnm.Print_Area" localSheetId="10">'10.国资平衡'!$A$1:$N$16</definedName>
    <definedName name="_xlnm.Print_Area" localSheetId="14">'14.债务限额及余额'!#REF!</definedName>
    <definedName name="_xlnm.Print_Area" localSheetId="16">'16.债务相关情况'!#REF!</definedName>
    <definedName name="_xlnm.Print_Area" localSheetId="3">'3.基本支出（经济分类）'!$C$1:$D$34</definedName>
    <definedName name="_xlnm.Print_Area" localSheetId="4">'4.公共转移支付'!$A$1:$E$48</definedName>
    <definedName name="_xlnm.Print_Area" localSheetId="5">'5.转移支付分地区'!#REF!</definedName>
    <definedName name="_xlnm.Print_Area" localSheetId="7">'7.基金平衡'!$A$1:$R$21</definedName>
    <definedName name="_xlnm.Print_Area" localSheetId="9">'9.基金转移支付'!$A$1:$D$14</definedName>
    <definedName name="_xlnm.Print_Titles" localSheetId="14">'14.债务限额及余额'!#REF!</definedName>
    <definedName name="_xlnm.Print_Titles" localSheetId="15">'15.债券使用情况'!$1:$4</definedName>
    <definedName name="_xlnm.Print_Titles" localSheetId="2">'2.支出（功能分类）'!$1:$5</definedName>
    <definedName name="_xlnm.Print_Titles" localSheetId="3">'3.基本支出（经济分类）'!$1:$5</definedName>
    <definedName name="_xlnm.Print_Titles" localSheetId="4">'4.公共转移支付'!$1:$4</definedName>
    <definedName name="_xlnm.Print_Titles" localSheetId="5">'5.转移支付分地区'!$5:$5</definedName>
    <definedName name="_xlnm.Print_Titles" localSheetId="6">'6.转移支付分项目'!$1:$5</definedName>
    <definedName name="_xlnm.Print_Titles" localSheetId="8">'8.基金支出'!$1:$4</definedName>
  </definedNames>
  <calcPr calcId="144525"/>
</workbook>
</file>

<file path=xl/sharedStrings.xml><?xml version="1.0" encoding="utf-8"?>
<sst xmlns="http://schemas.openxmlformats.org/spreadsheetml/2006/main" count="1241" uniqueCount="924">
  <si>
    <r>
      <rPr>
        <sz val="24"/>
        <color rgb="FF000000"/>
        <rFont val="宋体"/>
        <charset val="134"/>
      </rPr>
      <t xml:space="preserve">                  </t>
    </r>
    <r>
      <rPr>
        <sz val="24"/>
        <color rgb="FF000000"/>
        <rFont val="方正小标宋_GBK"/>
        <charset val="134"/>
      </rPr>
      <t>说  　明</t>
    </r>
    <r>
      <rPr>
        <b/>
        <sz val="24"/>
        <color rgb="FF000000"/>
        <rFont val="宋体"/>
        <charset val="134"/>
      </rPr>
      <t xml:space="preserve">
</t>
    </r>
    <r>
      <rPr>
        <sz val="16"/>
        <color rgb="FF000000"/>
        <rFont val="宋体"/>
        <charset val="134"/>
      </rPr>
      <t xml:space="preserve">
</t>
    </r>
    <r>
      <rPr>
        <sz val="16"/>
        <color rgb="FF000000"/>
        <rFont val="方正仿宋_GBK"/>
        <charset val="134"/>
      </rPr>
      <t xml:space="preserve">
      </t>
    </r>
    <r>
      <rPr>
        <b/>
        <sz val="16"/>
        <color rgb="FF000000"/>
        <rFont val="方正仿宋_GBK"/>
        <charset val="134"/>
      </rPr>
      <t>1.社会保险基金收支由市级统筹，《2021年江津区社会保险基金收入决算表》《2021年江津区社会保险基金支出决算表》《2021年江津区社会保险基金结余决算表》数据由市级公开发布。</t>
    </r>
    <r>
      <rPr>
        <sz val="16"/>
        <color rgb="FF000000"/>
        <rFont val="方正仿宋_GBK"/>
        <charset val="134"/>
      </rPr>
      <t xml:space="preserve"> 
　　</t>
    </r>
    <r>
      <rPr>
        <sz val="16"/>
        <color rgb="FF000000"/>
        <rFont val="宋体"/>
        <charset val="134"/>
      </rPr>
      <t xml:space="preserve"> </t>
    </r>
    <r>
      <rPr>
        <b/>
        <sz val="16"/>
        <color rgb="FF000000"/>
        <rFont val="方正仿宋_GBK"/>
        <charset val="134"/>
      </rPr>
      <t>2.对预算绩效工作开展情况进行说明。</t>
    </r>
    <r>
      <rPr>
        <sz val="16"/>
        <color rgb="FF000000"/>
        <rFont val="方正仿宋_GBK"/>
        <charset val="134"/>
      </rPr>
      <t xml:space="preserve">
     建立健全制度体系，2021年出台了《重庆市江津区区级政策和项目预算绩效管理办法（试行）》（津财会〔2021〕48号）、《重庆市江津区区级部门整体绩效管理办法（试行）》（津财会〔2021〕49号）。扎实开展事前绩效评估管理，将拟新增重点专项一级项目和拟新增重点专项金额超过500万元的项目开展事前绩效评估，对我区高质量发展资金政策开展了政策事前绩效评估，将事前绩效评估结果提交预算公开评审，作为安排预算的重要参考依据。实现绩效目标填报全覆盖，2021年编制2022年度绩效目标的项目数量数量2495个，涉及金额106.37亿元；同时开展部门整体绩效目标编制工作，2022年度部门整体绩效目标的一级预算单位覆盖率达100%，并将部门整体绩效目标随同部门预算送区人大审核。开展绩效运行监控跟踪，2021年，要求各区级一级预算单位对本年度由本单位实施的所有项目开展日常监控并记录监控情况，同时将监控结果与绩效目标对比，及时做好绩效纠偏管理，确保目标任务按期实现。强化绩效评价工作，2021年财政绩效评价项目共1517个，涉及资金154.06亿元，其中：部门自评项目1503个，涉及资金145.64亿元；财政重点评价项目14个，涉及资金8.42亿元。加强绩效评价结果应用，一是2021年将预算绩效管理工作纳入了区委区政府对区级部门和镇街的综合考核指标，分值为0.5分。二是加强预算绩效信息公开工作，公开2021年度项目绩效目标141个，涉及金额37.74亿元，实现2021年度项目绩效目标的一级预算单位覆盖比例达100%；公开绩效自评结果项目为240个，涉及金额10.91亿元。三是将重点绩效评价结果报送区政府，并反馈相关预算单位，督促问题整改落实。
</t>
    </r>
    <r>
      <rPr>
        <sz val="16"/>
        <color rgb="FFFF0000"/>
        <rFont val="方正仿宋_GBK"/>
        <charset val="134"/>
      </rPr>
      <t xml:space="preserve">
</t>
    </r>
  </si>
  <si>
    <t>表1</t>
  </si>
  <si>
    <t>2021年区级一般公共预算收支决算表</t>
  </si>
  <si>
    <t>单位：万元</t>
  </si>
  <si>
    <t>收      入</t>
  </si>
  <si>
    <t>年初预算</t>
  </si>
  <si>
    <t>调整预算</t>
  </si>
  <si>
    <t>决算数（全区，隐藏）</t>
  </si>
  <si>
    <t>决算数（镇级，隐藏）</t>
  </si>
  <si>
    <t>决算数</t>
  </si>
  <si>
    <t>决算数为调整预算数的%</t>
  </si>
  <si>
    <t>上年决算数</t>
  </si>
  <si>
    <t>决算数比上年决算数增长%</t>
  </si>
  <si>
    <t>支      出</t>
  </si>
  <si>
    <t>总    计</t>
  </si>
  <si>
    <t>-</t>
  </si>
  <si>
    <t>本级收入合计</t>
  </si>
  <si>
    <t>本级支出合计</t>
  </si>
  <si>
    <t>一、税收收入</t>
  </si>
  <si>
    <t>一、一般公共服务支出</t>
  </si>
  <si>
    <t xml:space="preserve">    增值税</t>
  </si>
  <si>
    <t>二、外交支出</t>
  </si>
  <si>
    <r>
      <rPr>
        <sz val="12"/>
        <rFont val="宋体"/>
        <charset val="134"/>
      </rPr>
      <t xml:space="preserve">    企业所得税</t>
    </r>
  </si>
  <si>
    <t>三、国防支出</t>
  </si>
  <si>
    <r>
      <rPr>
        <sz val="12"/>
        <rFont val="宋体"/>
        <charset val="134"/>
      </rPr>
      <t xml:space="preserve">    个人所得税</t>
    </r>
  </si>
  <si>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</si>
  <si>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</si>
  <si>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</si>
  <si>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</si>
  <si>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</si>
  <si>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</si>
  <si>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</si>
  <si>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</si>
  <si>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</si>
  <si>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</si>
  <si>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</si>
  <si>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</si>
  <si>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</si>
  <si>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</si>
  <si>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</si>
  <si>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</si>
  <si>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</si>
  <si>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</si>
  <si>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</si>
  <si>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其他税收</t>
  </si>
  <si>
    <t>十四、资源勘探信息等支出</t>
  </si>
  <si>
    <t>二、非税收入</t>
  </si>
  <si>
    <t>十五、商业服务业等支出</t>
  </si>
  <si>
    <t xml:space="preserve">    专项收入</t>
  </si>
  <si>
    <t>十六、金融支出</t>
  </si>
  <si>
    <t xml:space="preserve">    行政事业性收费收入</t>
  </si>
  <si>
    <t>十七、援助其他地区支出</t>
  </si>
  <si>
    <t xml:space="preserve">    罚没收入</t>
  </si>
  <si>
    <t>十八、自然资源海洋气象等支出</t>
  </si>
  <si>
    <t xml:space="preserve">    国有资源(资产)有偿使用收入</t>
  </si>
  <si>
    <t>十九、住房保障支出</t>
  </si>
  <si>
    <t xml:space="preserve">    捐赠收入</t>
  </si>
  <si>
    <t>二十、粮油物资储备支出</t>
  </si>
  <si>
    <t xml:space="preserve">    政府住房基金收入</t>
  </si>
  <si>
    <t>二十一、灾害防治及应急管理支出</t>
  </si>
  <si>
    <t xml:space="preserve">    其他收入</t>
  </si>
  <si>
    <t>二十二、预备费</t>
  </si>
  <si>
    <t>转移性收入合计</t>
  </si>
  <si>
    <t>二十三、其他支出</t>
  </si>
  <si>
    <t>一、市级补助收入</t>
  </si>
  <si>
    <t>二十四、债务付息支出</t>
  </si>
  <si>
    <t>二、下级上解收入</t>
  </si>
  <si>
    <t>二十五、债务发行费用支出</t>
  </si>
  <si>
    <t>三、动用预算稳定调节基金</t>
  </si>
  <si>
    <t>转移性支出合计</t>
  </si>
  <si>
    <t>四、调入资金</t>
  </si>
  <si>
    <t>一、上解上级支出</t>
  </si>
  <si>
    <t xml:space="preserve">    政府性基金调入</t>
  </si>
  <si>
    <t>二、补助镇级支出</t>
  </si>
  <si>
    <t xml:space="preserve">    国有资本经营预算调入</t>
  </si>
  <si>
    <t>三、安排预算稳定调节基金</t>
  </si>
  <si>
    <t xml:space="preserve">五、地方政府债券转贷收入 </t>
  </si>
  <si>
    <t>四、调出资金</t>
  </si>
  <si>
    <t xml:space="preserve">    地方政府债券转贷收入(新增）</t>
  </si>
  <si>
    <t>五、地方政府债务还本支出</t>
  </si>
  <si>
    <t xml:space="preserve">    地方政府债券转贷收入(再融资）</t>
  </si>
  <si>
    <t xml:space="preserve">    地方政府一般债券还本支出（再融资）</t>
  </si>
  <si>
    <t xml:space="preserve">   地方政府外债借款收入</t>
  </si>
  <si>
    <t xml:space="preserve">    地方政府向国际组织借款还本支出（本级财力）</t>
  </si>
  <si>
    <t>六、上年结转</t>
  </si>
  <si>
    <t>六、结转下年</t>
  </si>
  <si>
    <t xml:space="preserve">备注：1.由于四舍五入因素，部分分项加和与总数可能略有差异，下同。
      2.本表直观反映2021年一般公共预算收入与支出的平衡关系。收入总计（本级收入合计+转移性收入合计）=支出总计（本级支出合计+转移性支出合计）。     </t>
  </si>
  <si>
    <t>表2</t>
  </si>
  <si>
    <t>2021年区级一般公共预算本级支出决算表</t>
  </si>
  <si>
    <t>（按功能分类科目）</t>
  </si>
  <si>
    <t>科目代码</t>
  </si>
  <si>
    <t>支    出</t>
  </si>
  <si>
    <t xml:space="preserve">  人大事务</t>
  </si>
  <si>
    <t xml:space="preserve">    行政运行</t>
  </si>
  <si>
    <t xml:space="preserve">    一般行政管理事务</t>
  </si>
  <si>
    <t xml:space="preserve">    人大会议</t>
  </si>
  <si>
    <t xml:space="preserve">    人大监督</t>
  </si>
  <si>
    <t xml:space="preserve">    代表工作</t>
  </si>
  <si>
    <t xml:space="preserve">    事业运行</t>
  </si>
  <si>
    <t xml:space="preserve">  政协事务</t>
  </si>
  <si>
    <t xml:space="preserve">    政协会议</t>
  </si>
  <si>
    <t xml:space="preserve">    委员视察</t>
  </si>
  <si>
    <t xml:space="preserve">  政府办公厅(室)及相关机构事务</t>
  </si>
  <si>
    <t xml:space="preserve">    政务公开审批</t>
  </si>
  <si>
    <t xml:space="preserve">    信访事务</t>
  </si>
  <si>
    <t xml:space="preserve">    其他政府办公厅(室)及相关机构事务支出</t>
  </si>
  <si>
    <t xml:space="preserve">  发展与改革事务</t>
  </si>
  <si>
    <t xml:space="preserve">    物价管理</t>
  </si>
  <si>
    <t xml:space="preserve">    其他发展与改革事务支出</t>
  </si>
  <si>
    <t xml:space="preserve">  统计信息事务</t>
  </si>
  <si>
    <t xml:space="preserve">    专项统计业务</t>
  </si>
  <si>
    <t xml:space="preserve">    专项普查活动</t>
  </si>
  <si>
    <t xml:space="preserve">    统计抽样调查</t>
  </si>
  <si>
    <t xml:space="preserve">  财政事务</t>
  </si>
  <si>
    <t xml:space="preserve">备注：1.由于四舍五入因素，部分分项加和与总数可能略有差异，下同。
      2.本表直观反映2020年一般公共预算收入与支出的平衡关系。收入总计（本级收入合计+转移性收入合计）=支出总计（本级支出合计+转移性支出合计）。     </t>
  </si>
  <si>
    <t xml:space="preserve">    信息化建设</t>
  </si>
  <si>
    <t xml:space="preserve">    财政委托业务支出</t>
  </si>
  <si>
    <t xml:space="preserve">  税收事务</t>
  </si>
  <si>
    <t xml:space="preserve">    其他税收事务支出</t>
  </si>
  <si>
    <t xml:space="preserve">  审计事务</t>
  </si>
  <si>
    <t xml:space="preserve">    审计业务</t>
  </si>
  <si>
    <t xml:space="preserve">  人力资源事务</t>
  </si>
  <si>
    <t xml:space="preserve">    引进人才费用</t>
  </si>
  <si>
    <t xml:space="preserve">  纪检监察事务</t>
  </si>
  <si>
    <t xml:space="preserve">    大案要案查处</t>
  </si>
  <si>
    <t xml:space="preserve">  商贸事务</t>
  </si>
  <si>
    <t xml:space="preserve">    招商引资</t>
  </si>
  <si>
    <t xml:space="preserve">  知识产权事务</t>
  </si>
  <si>
    <t xml:space="preserve">    商标管理</t>
  </si>
  <si>
    <t xml:space="preserve">  港澳台事务</t>
  </si>
  <si>
    <t xml:space="preserve">    台湾事务</t>
  </si>
  <si>
    <t xml:space="preserve">  档案事务</t>
  </si>
  <si>
    <t xml:space="preserve">    档案馆</t>
  </si>
  <si>
    <t xml:space="preserve">  民主党派及工商联事务</t>
  </si>
  <si>
    <t xml:space="preserve">  群众团体事务</t>
  </si>
  <si>
    <t xml:space="preserve">    其他群众团体事务支出</t>
  </si>
  <si>
    <t xml:space="preserve">  党委办公厅(室)及相关机构事务</t>
  </si>
  <si>
    <t xml:space="preserve">  组织事务</t>
  </si>
  <si>
    <t xml:space="preserve">    其他组织事务支出</t>
  </si>
  <si>
    <t xml:space="preserve">  宣传事务</t>
  </si>
  <si>
    <t xml:space="preserve">  统战事务</t>
  </si>
  <si>
    <t xml:space="preserve">    宗教事务</t>
  </si>
  <si>
    <t xml:space="preserve">  其他共产党事务支出(款)</t>
  </si>
  <si>
    <t xml:space="preserve">  网信事务</t>
  </si>
  <si>
    <t xml:space="preserve">  市场监督管理事务</t>
  </si>
  <si>
    <t xml:space="preserve">    市场监督管理专项</t>
  </si>
  <si>
    <t xml:space="preserve">    质量安全监管</t>
  </si>
  <si>
    <t xml:space="preserve">    其他市场监督管理事务</t>
  </si>
  <si>
    <t xml:space="preserve">  其他一般公共服务支出(款)</t>
  </si>
  <si>
    <t xml:space="preserve">    其他一般公共服务支出(项)</t>
  </si>
  <si>
    <t xml:space="preserve">  国防动员</t>
  </si>
  <si>
    <t xml:space="preserve">    兵役征集</t>
  </si>
  <si>
    <t xml:space="preserve">    人民防空</t>
  </si>
  <si>
    <t xml:space="preserve">    国防教育</t>
  </si>
  <si>
    <t xml:space="preserve">    其他国防动员支出</t>
  </si>
  <si>
    <t xml:space="preserve">  其他国防支出(款)</t>
  </si>
  <si>
    <t xml:space="preserve">    其他国防支出(项)</t>
  </si>
  <si>
    <t xml:space="preserve">  武装警察部队(款)</t>
  </si>
  <si>
    <t xml:space="preserve">    武装警察部队(项)</t>
  </si>
  <si>
    <t xml:space="preserve">  公安</t>
  </si>
  <si>
    <t xml:space="preserve">    执法办案</t>
  </si>
  <si>
    <t xml:space="preserve">  法院</t>
  </si>
  <si>
    <t xml:space="preserve">    “两庭”建设</t>
  </si>
  <si>
    <t xml:space="preserve">  司法</t>
  </si>
  <si>
    <t xml:space="preserve">    基层司法业务</t>
  </si>
  <si>
    <t xml:space="preserve">    普法宣传</t>
  </si>
  <si>
    <t xml:space="preserve">    法律援助</t>
  </si>
  <si>
    <t xml:space="preserve">    社区矫正</t>
  </si>
  <si>
    <t xml:space="preserve">    法制建设</t>
  </si>
  <si>
    <t xml:space="preserve">  其他公共安全支出(款)</t>
  </si>
  <si>
    <t xml:space="preserve">    其他公共安全支出(项)</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</si>
  <si>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</si>
  <si>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</si>
  <si>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</si>
  <si>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</si>
  <si>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</si>
  <si>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</si>
  <si>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</si>
  <si>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</si>
  <si>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</si>
  <si>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</si>
  <si>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中专教育</t>
  </si>
  <si>
    <t xml:space="preserve">    技校教育</t>
  </si>
  <si>
    <t xml:space="preserve">    其他职业教育支出</t>
  </si>
  <si>
    <t xml:space="preserve">  成人教育</t>
  </si>
  <si>
    <t xml:space="preserve">    其他成人教育支出</t>
  </si>
  <si>
    <t xml:space="preserve">  广播电视教育</t>
  </si>
  <si>
    <t xml:space="preserve">    广播电视学校</t>
  </si>
  <si>
    <t xml:space="preserve">    教育电视台</t>
  </si>
  <si>
    <t xml:space="preserve">  特殊教育</t>
  </si>
  <si>
    <t xml:space="preserve">    特殊学校教育</t>
  </si>
  <si>
    <t xml:space="preserve">  进修及培训</t>
  </si>
  <si>
    <t xml:space="preserve">    教师进修</t>
  </si>
  <si>
    <t xml:space="preserve">    干部教育</t>
  </si>
  <si>
    <t xml:space="preserve">    培训支出</t>
  </si>
  <si>
    <t xml:space="preserve">  教育费附加安排的支出</t>
  </si>
  <si>
    <t xml:space="preserve">    农村中小学校舍建设</t>
  </si>
  <si>
    <t xml:space="preserve">    农村中小学教学设施</t>
  </si>
  <si>
    <t xml:space="preserve">    城市中小学校舍建设</t>
  </si>
  <si>
    <t xml:space="preserve">    中等职业学校教学设施</t>
  </si>
  <si>
    <t xml:space="preserve">    其他教育费附加安排的支出</t>
  </si>
  <si>
    <t xml:space="preserve">  其他教育支出(款)</t>
  </si>
  <si>
    <t xml:space="preserve">    其他教育支出(项)</t>
  </si>
  <si>
    <t xml:space="preserve">  科学技术管理事务</t>
  </si>
  <si>
    <t xml:space="preserve">  基础研究</t>
  </si>
  <si>
    <t xml:space="preserve">    机构运行</t>
  </si>
  <si>
    <t xml:space="preserve">  应用研究</t>
  </si>
  <si>
    <t xml:space="preserve">    其他应用研究支出</t>
  </si>
  <si>
    <t xml:space="preserve">  技术研究与开发</t>
  </si>
  <si>
    <t xml:space="preserve">    科技成果转化与扩散</t>
  </si>
  <si>
    <t xml:space="preserve">    其他技术研究与开发支出</t>
  </si>
  <si>
    <t xml:space="preserve">  科学技术普及</t>
  </si>
  <si>
    <t xml:space="preserve">    科普活动</t>
  </si>
  <si>
    <t xml:space="preserve">    科技馆站</t>
  </si>
  <si>
    <t xml:space="preserve">    其他科学技术普及支出</t>
  </si>
  <si>
    <t xml:space="preserve">  文化和旅游</t>
  </si>
  <si>
    <t xml:space="preserve">    图书馆</t>
  </si>
  <si>
    <t xml:space="preserve">    文化展示及纪念机构</t>
  </si>
  <si>
    <t xml:space="preserve">    文化活动</t>
  </si>
  <si>
    <t xml:space="preserve">    群众文化</t>
  </si>
  <si>
    <t xml:space="preserve">    文化和旅游市场管理</t>
  </si>
  <si>
    <t xml:space="preserve">    旅游宣传</t>
  </si>
  <si>
    <t xml:space="preserve">    旅游行业业务管理</t>
  </si>
  <si>
    <t xml:space="preserve">    其他文化和旅游支出</t>
  </si>
  <si>
    <t xml:space="preserve">  文物</t>
  </si>
  <si>
    <t xml:space="preserve">    文物保护</t>
  </si>
  <si>
    <t xml:space="preserve">    博物馆</t>
  </si>
  <si>
    <t xml:space="preserve">  体育</t>
  </si>
  <si>
    <t xml:space="preserve">    体育竞赛</t>
  </si>
  <si>
    <t xml:space="preserve">    体育训练</t>
  </si>
  <si>
    <t xml:space="preserve">    体育场馆</t>
  </si>
  <si>
    <t xml:space="preserve">    群众体育</t>
  </si>
  <si>
    <t xml:space="preserve">    其他体育支出</t>
  </si>
  <si>
    <t xml:space="preserve">  新闻出版电影</t>
  </si>
  <si>
    <t xml:space="preserve">    新闻通讯</t>
  </si>
  <si>
    <t xml:space="preserve">    其他新闻出版电影支出</t>
  </si>
  <si>
    <t xml:space="preserve">  广播电视</t>
  </si>
  <si>
    <t xml:space="preserve">    广播</t>
  </si>
  <si>
    <t xml:space="preserve">    电视</t>
  </si>
  <si>
    <t xml:space="preserve">    其他广播电视支出</t>
  </si>
  <si>
    <t xml:space="preserve">  其他文化体育与传媒支出(款)</t>
  </si>
  <si>
    <t xml:space="preserve">    宣传文化发展专项支出</t>
  </si>
  <si>
    <t xml:space="preserve">    文化产业发展专项支出</t>
  </si>
  <si>
    <t xml:space="preserve">    其他文化体育与传媒支出(项)</t>
  </si>
  <si>
    <t xml:space="preserve">  人力资源和社会保障管理事务</t>
  </si>
  <si>
    <t xml:space="preserve">    综合业务管理</t>
  </si>
  <si>
    <t xml:space="preserve">    劳动保障监察</t>
  </si>
  <si>
    <t xml:space="preserve">    就业管理事务</t>
  </si>
  <si>
    <t xml:space="preserve">    社会保险经办机构</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</si>
  <si>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</si>
  <si>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</si>
  <si>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</si>
  <si>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</si>
  <si>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</si>
  <si>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</si>
  <si>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</si>
  <si>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</si>
  <si>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行政事业单位离退休</t>
  </si>
  <si>
    <t xml:space="preserve">    归口管理的行政单位离退休</t>
  </si>
  <si>
    <t xml:space="preserve">    事业单位离退休</t>
  </si>
  <si>
    <t xml:space="preserve">    机关事业单位基本养老保险缴费支出</t>
  </si>
  <si>
    <t xml:space="preserve">    机关事业单位职业年金缴费支出</t>
  </si>
  <si>
    <t xml:space="preserve">    其他行政事业单位离退休支出</t>
  </si>
  <si>
    <t xml:space="preserve">  就业补助</t>
  </si>
  <si>
    <t xml:space="preserve">    就业创业服务补贴</t>
  </si>
  <si>
    <t xml:space="preserve">    社会保险补贴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</si>
  <si>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</si>
  <si>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</si>
  <si>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</si>
  <si>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</si>
  <si>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</si>
  <si>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</si>
  <si>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</si>
  <si>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</si>
  <si>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</si>
  <si>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</si>
  <si>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</si>
  <si>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</si>
  <si>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</si>
  <si>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</si>
  <si>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</si>
  <si>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</si>
  <si>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</si>
  <si>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</si>
  <si>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</si>
  <si>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</si>
  <si>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</si>
  <si>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</si>
  <si>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</si>
  <si>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</si>
  <si>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</si>
  <si>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</si>
  <si>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</si>
  <si>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</si>
  <si>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</si>
  <si>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</si>
  <si>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</si>
  <si>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</si>
  <si>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</si>
  <si>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</si>
  <si>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</si>
  <si>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</si>
  <si>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</si>
  <si>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</si>
  <si>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</si>
  <si>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</si>
  <si>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</si>
  <si>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</si>
  <si>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财政对基本养老保险基金的补助</t>
  </si>
  <si>
    <t xml:space="preserve">    财政对其他基本养老保险基金的补助</t>
  </si>
  <si>
    <t xml:space="preserve">  退役军人管理事务</t>
  </si>
  <si>
    <t xml:space="preserve">    拥军优属</t>
  </si>
  <si>
    <t xml:space="preserve">    其他退役军人事务管理支出</t>
  </si>
  <si>
    <t xml:space="preserve">  其他社会保障和就业支出(款)</t>
  </si>
  <si>
    <t xml:space="preserve">    其他社会保障和就业支出(项)</t>
  </si>
  <si>
    <t xml:space="preserve">  卫生健康管理事务</t>
  </si>
  <si>
    <t xml:space="preserve">    其他卫生健康管理事务支出</t>
  </si>
  <si>
    <t xml:space="preserve">  公立医院</t>
  </si>
  <si>
    <t xml:space="preserve">    综合医院</t>
  </si>
  <si>
    <t xml:space="preserve">    中医(民族)医院</t>
  </si>
  <si>
    <t xml:space="preserve">    妇产医院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</si>
  <si>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</si>
  <si>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</si>
  <si>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</si>
  <si>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</si>
  <si>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</si>
  <si>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</si>
  <si>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</si>
  <si>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</si>
  <si>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</si>
  <si>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采供血机构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</si>
  <si>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</si>
  <si>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</si>
  <si>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</si>
  <si>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</si>
  <si>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</si>
  <si>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</si>
  <si>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</si>
  <si>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计划生育机构</t>
  </si>
  <si>
    <t xml:space="preserve">    计划生育服务</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</si>
  <si>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</si>
  <si>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</si>
  <si>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</si>
  <si>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</si>
  <si>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</si>
  <si>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</si>
  <si>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</si>
  <si>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</si>
  <si>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</si>
  <si>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</si>
  <si>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</si>
  <si>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</si>
  <si>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</si>
  <si>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医疗保障政策管理</t>
  </si>
  <si>
    <t xml:space="preserve">  老龄卫生健康事务(款)</t>
  </si>
  <si>
    <t xml:space="preserve">    老龄卫生健康事务(项)</t>
  </si>
  <si>
    <t xml:space="preserve">  其他卫生健康支出(款)</t>
  </si>
  <si>
    <t xml:space="preserve">    其他卫生健康支出(项)</t>
  </si>
  <si>
    <t xml:space="preserve">  环境保护管理事务</t>
  </si>
  <si>
    <t xml:space="preserve">    生态环境保护宣传</t>
  </si>
  <si>
    <t xml:space="preserve">  环境监测与监察</t>
  </si>
  <si>
    <t xml:space="preserve">    其他环境监测与监察支出</t>
  </si>
  <si>
    <t xml:space="preserve">  污染防治</t>
  </si>
  <si>
    <t xml:space="preserve">    大气</t>
  </si>
  <si>
    <t xml:space="preserve">    水体</t>
  </si>
  <si>
    <t xml:space="preserve">    噪声</t>
  </si>
  <si>
    <t xml:space="preserve">    固体废弃物与化学品</t>
  </si>
  <si>
    <t xml:space="preserve">  自然生态保护</t>
  </si>
  <si>
    <t xml:space="preserve">    农村环境保护</t>
  </si>
  <si>
    <t xml:space="preserve">  天然林保护</t>
  </si>
  <si>
    <t xml:space="preserve">    社会保险补助</t>
  </si>
  <si>
    <t xml:space="preserve">    政策性社会性支出补助</t>
  </si>
  <si>
    <t xml:space="preserve">    其他天然林保护支出</t>
  </si>
  <si>
    <t xml:space="preserve">  退耕还林</t>
  </si>
  <si>
    <t xml:space="preserve">    退耕现金</t>
  </si>
  <si>
    <t xml:space="preserve">    退耕还林工程建设</t>
  </si>
  <si>
    <t xml:space="preserve">    其他退耕还林支出</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</si>
  <si>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</si>
  <si>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</si>
  <si>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</si>
  <si>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</si>
  <si>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</si>
  <si>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</si>
  <si>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其他节能环保支出(款)</t>
  </si>
  <si>
    <t xml:space="preserve">    其他节能环保支出(项)</t>
  </si>
  <si>
    <t xml:space="preserve">  城乡社区管理事务</t>
  </si>
  <si>
    <t xml:space="preserve">    城管执法</t>
  </si>
  <si>
    <t xml:space="preserve">    工程建设管理</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</si>
  <si>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</si>
  <si>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</si>
  <si>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</si>
  <si>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</si>
  <si>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</si>
  <si>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</si>
  <si>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</si>
  <si>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</si>
  <si>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</si>
  <si>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</si>
  <si>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</si>
  <si>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</si>
  <si>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农业</t>
  </si>
  <si>
    <t xml:space="preserve">    科技转化与推广服务</t>
  </si>
  <si>
    <t xml:space="preserve">    病虫害控制</t>
  </si>
  <si>
    <t xml:space="preserve">    农产品质量安全</t>
  </si>
  <si>
    <t xml:space="preserve">    执法监管</t>
  </si>
  <si>
    <t xml:space="preserve">    防灾救灾</t>
  </si>
  <si>
    <t xml:space="preserve">    农业生产支持补贴</t>
  </si>
  <si>
    <t xml:space="preserve">    农业组织化与产业化经营</t>
  </si>
  <si>
    <t xml:space="preserve">    农产品加工与促销</t>
  </si>
  <si>
    <t xml:space="preserve">    农业资源保护修复与利用</t>
  </si>
  <si>
    <t xml:space="preserve">    农村道路建设</t>
  </si>
  <si>
    <t xml:space="preserve">    成品油价格改革对渔业的补贴</t>
  </si>
  <si>
    <t xml:space="preserve">    农田建设</t>
  </si>
  <si>
    <t xml:space="preserve">    其他农业支出</t>
  </si>
  <si>
    <t xml:space="preserve">  林业和草原</t>
  </si>
  <si>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</si>
  <si>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</si>
  <si>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</si>
  <si>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</si>
  <si>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</si>
  <si>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</si>
  <si>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执法与监督</t>
  </si>
  <si>
    <t xml:space="preserve">    信息管理</t>
  </si>
  <si>
    <t xml:space="preserve">    贷款贴息</t>
  </si>
  <si>
    <t xml:space="preserve">    防灾减灾</t>
  </si>
  <si>
    <t xml:space="preserve">    其他林业和草原支出</t>
  </si>
  <si>
    <t xml:space="preserve">  水利</t>
  </si>
  <si>
    <t xml:space="preserve">    水利工程建设</t>
  </si>
  <si>
    <t xml:space="preserve">    水利工程运行与维护</t>
  </si>
  <si>
    <t xml:space="preserve">    水利前期工作</t>
  </si>
  <si>
    <t xml:space="preserve">    水资源节约管理与保护</t>
  </si>
  <si>
    <t xml:space="preserve">    防汛</t>
  </si>
  <si>
    <t xml:space="preserve">    抗旱</t>
  </si>
  <si>
    <t xml:space="preserve">    水利技术推广</t>
  </si>
  <si>
    <t xml:space="preserve">    农村人畜饮水</t>
  </si>
  <si>
    <t xml:space="preserve">    其他水利支出</t>
  </si>
  <si>
    <t xml:space="preserve">  扶贫</t>
  </si>
  <si>
    <t xml:space="preserve">    农村基础设施建设</t>
  </si>
  <si>
    <t xml:space="preserve">    社会发展</t>
  </si>
  <si>
    <t xml:space="preserve">    其他扶贫支出</t>
  </si>
  <si>
    <t xml:space="preserve">  农村综合改革</t>
  </si>
  <si>
    <t xml:space="preserve">    对村级一事一议的补助</t>
  </si>
  <si>
    <t xml:space="preserve">    对村民委员会和村党支部的补助</t>
  </si>
  <si>
    <t xml:space="preserve">    对村集体经济组织的补助</t>
  </si>
  <si>
    <t xml:space="preserve">    其他农村综合改革支出</t>
  </si>
  <si>
    <t xml:space="preserve">  普惠金融发展支出</t>
  </si>
  <si>
    <t xml:space="preserve">    农业保险保费补贴</t>
  </si>
  <si>
    <t xml:space="preserve">    创业担保贷款贴息</t>
  </si>
  <si>
    <t xml:space="preserve">  其他农林水支出(款)</t>
  </si>
  <si>
    <t xml:space="preserve">    其他农林水支出(项)</t>
  </si>
  <si>
    <t xml:space="preserve">  公路水路运输</t>
  </si>
  <si>
    <t xml:space="preserve">    公路建设</t>
  </si>
  <si>
    <t xml:space="preserve">    公路养护</t>
  </si>
  <si>
    <t xml:space="preserve">    交通运输信息化建设</t>
  </si>
  <si>
    <t xml:space="preserve">    公路和运输安全</t>
  </si>
  <si>
    <t xml:space="preserve">    公路运输管理</t>
  </si>
  <si>
    <t xml:space="preserve">    航道维护</t>
  </si>
  <si>
    <t xml:space="preserve">    救助打捞</t>
  </si>
  <si>
    <t xml:space="preserve">    海事管理</t>
  </si>
  <si>
    <t xml:space="preserve">    水路运输管理支出</t>
  </si>
  <si>
    <t xml:space="preserve">    取消政府还贷二级公路收费专项支出</t>
  </si>
  <si>
    <t xml:space="preserve">    其他公路水路运输支出</t>
  </si>
  <si>
    <t xml:space="preserve">  铁路运输</t>
  </si>
  <si>
    <t xml:space="preserve">    其他铁路运输支出</t>
  </si>
  <si>
    <t xml:space="preserve">  成品油价格改革对交通运输的补贴</t>
  </si>
  <si>
    <t xml:space="preserve">    成品油价格改革补贴其他支出</t>
  </si>
  <si>
    <t xml:space="preserve">  车辆购置税支出</t>
  </si>
  <si>
    <t xml:space="preserve">    车辆购置税用于公路等基础设施建设支出</t>
  </si>
  <si>
    <t xml:space="preserve">    车辆购置税用于农村公路建设支出</t>
  </si>
  <si>
    <t xml:space="preserve">  其他交通运输支出(款)</t>
  </si>
  <si>
    <t xml:space="preserve">    其他交通运输支出(项)</t>
  </si>
  <si>
    <t xml:space="preserve">  资源勘探开发</t>
  </si>
  <si>
    <t xml:space="preserve">    其他资源勘探业支出</t>
  </si>
  <si>
    <t xml:space="preserve">  制造业</t>
  </si>
  <si>
    <t xml:space="preserve">    其他制造业支出</t>
  </si>
  <si>
    <t xml:space="preserve">  工业和信息产业监管</t>
  </si>
  <si>
    <t xml:space="preserve">    工业和信息产业支持</t>
  </si>
  <si>
    <t xml:space="preserve">    其他工业和信息产业监管支出</t>
  </si>
  <si>
    <t xml:space="preserve">  国有资产监管</t>
  </si>
  <si>
    <t xml:space="preserve">    其他国有资产监管支出</t>
  </si>
  <si>
    <t xml:space="preserve">  支持中小企业发展和管理支出</t>
  </si>
  <si>
    <t xml:space="preserve">    中小企业发展专项</t>
  </si>
  <si>
    <t xml:space="preserve">    其他支持中小企业发展和管理支出</t>
  </si>
  <si>
    <t xml:space="preserve">  其他资源勘探信息等支出(款)</t>
  </si>
  <si>
    <t xml:space="preserve">    其他资源勘探信息等支出(项)</t>
  </si>
  <si>
    <t xml:space="preserve">  商业流通事务</t>
  </si>
  <si>
    <t xml:space="preserve">    其他商业流通事务支出</t>
  </si>
  <si>
    <t xml:space="preserve">  涉外发展服务支出</t>
  </si>
  <si>
    <t xml:space="preserve">    其他涉外发展服务支出</t>
  </si>
  <si>
    <t xml:space="preserve">  金融部门行政支出</t>
  </si>
  <si>
    <t xml:space="preserve">  金融发展支出</t>
  </si>
  <si>
    <t xml:space="preserve">    利息费用补贴支出</t>
  </si>
  <si>
    <t xml:space="preserve">  其他金融支出(款)</t>
  </si>
  <si>
    <t xml:space="preserve">    其他金融支出(项)</t>
  </si>
  <si>
    <t xml:space="preserve">  教育</t>
  </si>
  <si>
    <t xml:space="preserve">  自然资源事务</t>
  </si>
  <si>
    <t xml:space="preserve">    土地资源利用与保护</t>
  </si>
  <si>
    <t xml:space="preserve">    自然资源社会公益服务</t>
  </si>
  <si>
    <t xml:space="preserve">    自然资源调查</t>
  </si>
  <si>
    <t xml:space="preserve">    土地资源储备支出</t>
  </si>
  <si>
    <t xml:space="preserve">    地质矿产资源利用与保护</t>
  </si>
  <si>
    <t xml:space="preserve">    其他自然资源事务支出</t>
  </si>
  <si>
    <t xml:space="preserve">  气象事务</t>
  </si>
  <si>
    <t xml:space="preserve">    其他气象事务支出</t>
  </si>
  <si>
    <t xml:space="preserve">  保障性安居工程支出</t>
  </si>
  <si>
    <t xml:space="preserve">    廉租住房</t>
  </si>
  <si>
    <t xml:space="preserve">    棚户区改造</t>
  </si>
  <si>
    <t xml:space="preserve">    农村危房改造</t>
  </si>
  <si>
    <t xml:space="preserve">    老旧小区改造</t>
  </si>
  <si>
    <t xml:space="preserve">    其他保障性安居工程支出</t>
  </si>
  <si>
    <t xml:space="preserve">  住房改革支出</t>
  </si>
  <si>
    <t xml:space="preserve">    住房公积金</t>
  </si>
  <si>
    <t xml:space="preserve">  粮油事务</t>
  </si>
  <si>
    <t xml:space="preserve">    其他粮油事务支出</t>
  </si>
  <si>
    <t xml:space="preserve">  粮油储备</t>
  </si>
  <si>
    <t xml:space="preserve">    储备粮(油)库建设</t>
  </si>
  <si>
    <t xml:space="preserve">    其他粮油储备支出</t>
  </si>
  <si>
    <t xml:space="preserve">  重要商品储备</t>
  </si>
  <si>
    <t xml:space="preserve">    其他重要商品储备支出</t>
  </si>
  <si>
    <t xml:space="preserve">  应急管理事务</t>
  </si>
  <si>
    <t xml:space="preserve">    其他应急管理支出</t>
  </si>
  <si>
    <t xml:space="preserve">  消防事务</t>
  </si>
  <si>
    <t xml:space="preserve">    消防应急救援</t>
  </si>
  <si>
    <t xml:space="preserve">  地震事务</t>
  </si>
  <si>
    <t xml:space="preserve">    地震监测</t>
  </si>
  <si>
    <t xml:space="preserve">  自然灾害防治</t>
  </si>
  <si>
    <t xml:space="preserve">    地质灾害防治</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</si>
  <si>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</si>
  <si>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</si>
  <si>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</si>
  <si>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</si>
  <si>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</si>
  <si>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</si>
  <si>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二十二、其他支出(类)</t>
  </si>
  <si>
    <t xml:space="preserve">  其他支出(款)</t>
  </si>
  <si>
    <t xml:space="preserve">    其他支出(项)</t>
  </si>
  <si>
    <t>二十三、债务付息支出</t>
  </si>
  <si>
    <t xml:space="preserve">  地方政府一般债务付息支出</t>
  </si>
  <si>
    <t xml:space="preserve">    地方政府一般债券付息支出</t>
  </si>
  <si>
    <t xml:space="preserve">    地方政府向国际组织借款付息支出</t>
  </si>
  <si>
    <t>二十四、债务发行费用支出</t>
  </si>
  <si>
    <t xml:space="preserve">  地方政府一般债务发行费用支出</t>
  </si>
  <si>
    <t>表3</t>
  </si>
  <si>
    <t>2021年区级一般公共预算基本支出决算表</t>
  </si>
  <si>
    <t>（按经济分类科目）</t>
  </si>
  <si>
    <t>代码（隐藏）</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</si>
  <si>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</si>
  <si>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</si>
  <si>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</si>
  <si>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</si>
  <si>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</si>
  <si>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</si>
  <si>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</si>
  <si>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</si>
  <si>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</si>
  <si>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</si>
  <si>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</si>
  <si>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</si>
  <si>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</si>
  <si>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</si>
  <si>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</si>
  <si>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</si>
  <si>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</si>
  <si>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基础设施建设</t>
  </si>
  <si>
    <t xml:space="preserve">    公务用车购置</t>
  </si>
  <si>
    <t xml:space="preserve">    设备购置</t>
  </si>
  <si>
    <t xml:space="preserve">    大型修缮</t>
  </si>
  <si>
    <t xml:space="preserve">    其他资本性支出</t>
  </si>
  <si>
    <t>四、对事业单位经常性补助</t>
  </si>
  <si>
    <t xml:space="preserve">    工资福利支出</t>
  </si>
  <si>
    <t xml:space="preserve">    商品和服务支出</t>
  </si>
  <si>
    <t xml:space="preserve">    其他对事业单位补助</t>
  </si>
  <si>
    <t>五、对事业单位资本性补助</t>
  </si>
  <si>
    <t xml:space="preserve">    资本性支出(一)</t>
  </si>
  <si>
    <t>六、对个人和家庭的补助</t>
  </si>
  <si>
    <t xml:space="preserve">    社会福利和救助</t>
  </si>
  <si>
    <t xml:space="preserve">    助学金</t>
  </si>
  <si>
    <t xml:space="preserve">    离退休费</t>
  </si>
  <si>
    <t xml:space="preserve">    其他对个人和家庭补助</t>
  </si>
  <si>
    <t>七、其他支出</t>
  </si>
  <si>
    <t xml:space="preserve">    其他支出</t>
  </si>
  <si>
    <t>备注：“机关资本性支出（一）”是指除由发展改革部门安排的基本建设支出以外的机关和参公事业单位资本性支出。</t>
  </si>
  <si>
    <t>表4</t>
  </si>
  <si>
    <t>2021年区级一般公共预算转移支付收支决算表</t>
  </si>
  <si>
    <t>收        入</t>
  </si>
  <si>
    <t>2019年决算数
（隐藏）</t>
  </si>
  <si>
    <t>支        出</t>
  </si>
  <si>
    <t>市级补助收入</t>
  </si>
  <si>
    <t>补助镇级支出</t>
  </si>
  <si>
    <t>一、一般性转移支付收入</t>
  </si>
  <si>
    <t>一、一般性转移支付支出</t>
  </si>
  <si>
    <t xml:space="preserve">    所得税基数返还收入</t>
  </si>
  <si>
    <t xml:space="preserve">    体制补助支出</t>
  </si>
  <si>
    <t xml:space="preserve">    增值税税收返还收入</t>
  </si>
  <si>
    <t xml:space="preserve">    均衡性转移支付支出</t>
  </si>
  <si>
    <t xml:space="preserve">    消费税税收返还收入</t>
  </si>
  <si>
    <t xml:space="preserve">    结算补助支出</t>
  </si>
  <si>
    <t xml:space="preserve">    增值税“五五分享”税收返还收入</t>
  </si>
  <si>
    <t xml:space="preserve">    固定数额补助支出</t>
  </si>
  <si>
    <t xml:space="preserve">    体制补助收入</t>
  </si>
  <si>
    <t xml:space="preserve">    其他一般性转移支付支出</t>
  </si>
  <si>
    <t xml:space="preserve">    均衡性转移支付收入</t>
  </si>
  <si>
    <t xml:space="preserve">    县级基本财力保障机制奖补资金收入</t>
  </si>
  <si>
    <t xml:space="preserve">    结算补助收入</t>
  </si>
  <si>
    <t xml:space="preserve">    产粮(油)大县奖励资金收入</t>
  </si>
  <si>
    <t xml:space="preserve">    重点生态功能区转移支付收入</t>
  </si>
  <si>
    <t xml:space="preserve">    固定数额补助收入</t>
  </si>
  <si>
    <t xml:space="preserve">    贫困地区转移支付收入</t>
  </si>
  <si>
    <t xml:space="preserve">    公共安全共同财政事权转移支付收入  </t>
  </si>
  <si>
    <t xml:space="preserve">    教育共同财政事权转移支付收入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</si>
  <si>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</si>
  <si>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</si>
  <si>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</si>
  <si>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</si>
  <si>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农林水共同财政事权转移支付收入  </t>
  </si>
  <si>
    <t xml:space="preserve">    住房保障共同财政事权转移支付收入  </t>
  </si>
  <si>
    <t xml:space="preserve">    其他一般性转移支付收入</t>
  </si>
  <si>
    <t>二、专项转移支付收入</t>
  </si>
  <si>
    <t>二、专项转移支付支出</t>
  </si>
  <si>
    <t xml:space="preserve">    一般公共服务</t>
  </si>
  <si>
    <t xml:space="preserve">    国防</t>
  </si>
  <si>
    <t xml:space="preserve">    教育</t>
  </si>
  <si>
    <t xml:space="preserve">    文化旅游体育与传媒</t>
  </si>
  <si>
    <t xml:space="preserve">    科学技术</t>
  </si>
  <si>
    <t xml:space="preserve">    社会保障和就业</t>
  </si>
  <si>
    <t xml:space="preserve">    卫生健康</t>
  </si>
  <si>
    <t xml:space="preserve">    节能环保</t>
  </si>
  <si>
    <t xml:space="preserve">    城乡社区</t>
  </si>
  <si>
    <t xml:space="preserve">    农林水</t>
  </si>
  <si>
    <t xml:space="preserve">    交通运输</t>
  </si>
  <si>
    <t xml:space="preserve">    住房保障</t>
  </si>
  <si>
    <t xml:space="preserve">    灾害防治及应急管理</t>
  </si>
  <si>
    <t xml:space="preserve">    资源勘探信息等</t>
  </si>
  <si>
    <t xml:space="preserve">    商业服务业等</t>
  </si>
  <si>
    <t xml:space="preserve">    金融</t>
  </si>
  <si>
    <t xml:space="preserve">    自然资源海洋气象等</t>
  </si>
  <si>
    <t xml:space="preserve">    粮油物资储备</t>
  </si>
  <si>
    <t>备注：市级补助≠补助镇级支出。收入总计 (本级收入合计＋转移性收入合计) ＝支出总计 (本级支出合计＋转移性支出合计)。</t>
  </si>
  <si>
    <t>表5</t>
  </si>
  <si>
    <t xml:space="preserve">2021年区级一般公共预算转移支付支出决算表 </t>
  </si>
  <si>
    <t>（分地区）</t>
  </si>
  <si>
    <t>各    镇</t>
  </si>
  <si>
    <t>合计</t>
  </si>
  <si>
    <t>一般性转移支付</t>
  </si>
  <si>
    <t>专项转移支付</t>
  </si>
  <si>
    <t>补助镇级合计</t>
  </si>
  <si>
    <t>白沙镇</t>
  </si>
  <si>
    <t>珞璜镇</t>
  </si>
  <si>
    <t>油溪镇</t>
  </si>
  <si>
    <t>杜市镇</t>
  </si>
  <si>
    <t>夏坝镇</t>
  </si>
  <si>
    <t>广兴镇</t>
  </si>
  <si>
    <t>支坪镇</t>
  </si>
  <si>
    <t>石蟆镇</t>
  </si>
  <si>
    <t>李市镇</t>
  </si>
  <si>
    <t>先锋镇</t>
  </si>
  <si>
    <t>蔡家镇</t>
  </si>
  <si>
    <t>柏林镇</t>
  </si>
  <si>
    <t>西湖镇</t>
  </si>
  <si>
    <t>石门镇</t>
  </si>
  <si>
    <t>永兴镇</t>
  </si>
  <si>
    <t>龙华镇</t>
  </si>
  <si>
    <t>吴滩镇</t>
  </si>
  <si>
    <t>贾嗣镇</t>
  </si>
  <si>
    <t>朱杨镇</t>
  </si>
  <si>
    <t>慈云镇</t>
  </si>
  <si>
    <t>中山镇</t>
  </si>
  <si>
    <t>嘉平镇</t>
  </si>
  <si>
    <t>塘河镇</t>
  </si>
  <si>
    <t>四面山镇</t>
  </si>
  <si>
    <t>四屏镇</t>
  </si>
  <si>
    <t>表6</t>
  </si>
  <si>
    <t>（分项目）</t>
  </si>
  <si>
    <t>项      目</t>
  </si>
  <si>
    <t>一、一般性转移支付</t>
  </si>
  <si>
    <t xml:space="preserve">  1. 体制结算补助</t>
  </si>
  <si>
    <t xml:space="preserve">  2. 均衡性转移支付补助</t>
  </si>
  <si>
    <t xml:space="preserve">  3. 其他一般性转移支付</t>
  </si>
  <si>
    <t>二、专项转移支付</t>
  </si>
  <si>
    <t>1.市政公共基础设施建设资金</t>
  </si>
  <si>
    <t>2.生活垃圾处理异地补偿资金</t>
  </si>
  <si>
    <t>3.镇街自主民生实事补助</t>
  </si>
  <si>
    <t>4.生态环保整治及补偿资金</t>
  </si>
  <si>
    <t>5.2021年新冠肺炎疫情防控专项资金</t>
  </si>
  <si>
    <t>6.交通基础设施整治及建设资金</t>
  </si>
  <si>
    <t>7.2021年创文资金</t>
  </si>
  <si>
    <t>8.安全应急抢险等专项资金</t>
  </si>
  <si>
    <t>9.支坪社会治理服务中心项目资金</t>
  </si>
  <si>
    <t>10.农村饮水安全工程安全巩固提升补助</t>
  </si>
  <si>
    <t>11.镇人大代表选举经费</t>
  </si>
  <si>
    <t>12.2021年财金协同支持镇产业发展奖补资金</t>
  </si>
  <si>
    <t>13.河道管护资金</t>
  </si>
  <si>
    <t>14.新时代文明实践中心站所建设补助</t>
  </si>
  <si>
    <t>15.2020年高校征集补助及入伍大学生、进疆进藏新兵一次性奖励金</t>
  </si>
  <si>
    <t>16.驻村工作队经费</t>
  </si>
  <si>
    <t>17.信访维稳专项资金</t>
  </si>
  <si>
    <t>18.2021年农村低收入群体等重点对象危房改造补助资金</t>
  </si>
  <si>
    <t>19.客运渡船签单发航人员补助</t>
  </si>
  <si>
    <t>20.2021年中央补助地方公共文化服务体系建设资金</t>
  </si>
  <si>
    <t>表7</t>
  </si>
  <si>
    <t>2021年区级政府性基金预算收支决算表</t>
  </si>
  <si>
    <t xml:space="preserve"> </t>
  </si>
  <si>
    <t>（决算-预算）</t>
  </si>
  <si>
    <t>（决算+结转-预算）</t>
  </si>
  <si>
    <t>决算数比
上年决算数
增长%</t>
  </si>
  <si>
    <t>预决算差异</t>
  </si>
  <si>
    <t>15年结转</t>
  </si>
  <si>
    <t>结转弥补后差异</t>
  </si>
  <si>
    <t>总  计</t>
  </si>
  <si>
    <t>一、国有土地收益基金收入</t>
  </si>
  <si>
    <t>一、社会保障和就业支出</t>
  </si>
  <si>
    <t>二、农业土地开发资金收入</t>
  </si>
  <si>
    <t>二、城乡社区支出</t>
  </si>
  <si>
    <t>三、国有土地使用权出让收入</t>
  </si>
  <si>
    <t>三、农林水支出</t>
  </si>
  <si>
    <t>四、城市基础设施配套费收入</t>
  </si>
  <si>
    <t>四、其他支出</t>
  </si>
  <si>
    <t>五、污水处理费收入</t>
  </si>
  <si>
    <t>五、债务付息支出</t>
  </si>
  <si>
    <t>六、债务发行费用支出</t>
  </si>
  <si>
    <t>七、抗疫特别国债安排的支出</t>
  </si>
  <si>
    <t>八、文化旅游体育与传媒支出</t>
  </si>
  <si>
    <t xml:space="preserve">二、地方政府债券转贷收入 </t>
  </si>
  <si>
    <t>一、补助镇级支出</t>
  </si>
  <si>
    <t>二、上解上级支出</t>
  </si>
  <si>
    <t>三、调出资金</t>
  </si>
  <si>
    <t>三、调入资金</t>
  </si>
  <si>
    <t>四、地方政府债务还本支出</t>
  </si>
  <si>
    <t>四、上年结转</t>
  </si>
  <si>
    <t>五、结转下年</t>
  </si>
  <si>
    <t>表8</t>
  </si>
  <si>
    <t>2021年区级政府性基金预算本级支出决算表</t>
  </si>
  <si>
    <t>长度</t>
  </si>
  <si>
    <t>科目编码</t>
  </si>
  <si>
    <t>支                出</t>
  </si>
  <si>
    <t xml:space="preserve">  大中型水库移民后期扶持基金支出</t>
  </si>
  <si>
    <t xml:space="preserve">    移民补助</t>
  </si>
  <si>
    <t xml:space="preserve">    基础设施建设和经济发展</t>
  </si>
  <si>
    <t xml:space="preserve">  小型水库移民扶助基金安排的支出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</si>
  <si>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</si>
  <si>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</si>
  <si>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</si>
  <si>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</si>
  <si>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</si>
  <si>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</si>
  <si>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</si>
  <si>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</si>
  <si>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国有土地收益基金安排的支出</t>
  </si>
  <si>
    <t xml:space="preserve">  农业土地开发资金安排的支出</t>
  </si>
  <si>
    <t xml:space="preserve">  城市基础设施配套费安排的支出</t>
  </si>
  <si>
    <t xml:space="preserve">    城市公共设施</t>
  </si>
  <si>
    <t xml:space="preserve">  污水处理费安排的支出</t>
  </si>
  <si>
    <t xml:space="preserve">    污水处理设施建设和运营</t>
  </si>
  <si>
    <t xml:space="preserve">    其他污水处理费安排的支出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</si>
  <si>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</si>
  <si>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</si>
  <si>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</si>
  <si>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</si>
  <si>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</si>
  <si>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</si>
  <si>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  </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</si>
  <si>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</si>
  <si>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</si>
  <si>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</si>
  <si>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</si>
  <si>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</si>
  <si>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</si>
  <si>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</si>
  <si>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</si>
  <si>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</si>
  <si>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 xml:space="preserve">  地方政府专项债务付息支出</t>
  </si>
  <si>
    <t xml:space="preserve">    国有土地使用权出让金债务付息支出</t>
  </si>
  <si>
    <t xml:space="preserve">    土地储备专项债券付息支出</t>
  </si>
  <si>
    <t xml:space="preserve">    棚户区改造专项债券付息支出</t>
  </si>
  <si>
    <t xml:space="preserve">    其他地方自行试点项目收益专项债券付息支出</t>
  </si>
  <si>
    <t xml:space="preserve">  地方政府专项债务发行费用支出</t>
  </si>
  <si>
    <t xml:space="preserve">    国有土地使用权出让金债务发行费用支出</t>
  </si>
  <si>
    <t xml:space="preserve">    其他地方自行试点项目收益专项债券发行费用支出</t>
  </si>
  <si>
    <t xml:space="preserve">  基础设施建设</t>
  </si>
  <si>
    <t xml:space="preserve">    交通基础设施建设</t>
  </si>
  <si>
    <t xml:space="preserve">    市政设施建设</t>
  </si>
  <si>
    <t xml:space="preserve">    其他基础设施建设</t>
  </si>
  <si>
    <t xml:space="preserve">  抗疫相关支出</t>
  </si>
  <si>
    <t xml:space="preserve">    其他抗疫相关支出</t>
  </si>
  <si>
    <t>表9</t>
  </si>
  <si>
    <t xml:space="preserve">2021年区级政府性基金预算转移支付收支决算表 </t>
  </si>
  <si>
    <t>收       入</t>
  </si>
  <si>
    <t xml:space="preserve">    大中型水库移民后期扶持基金</t>
  </si>
  <si>
    <t xml:space="preserve">    国有土地使用权出让相关支出</t>
  </si>
  <si>
    <t xml:space="preserve">    小型水库移民扶助基金</t>
  </si>
  <si>
    <t xml:space="preserve">    国有土地使用权出让收入</t>
  </si>
  <si>
    <t xml:space="preserve">    农业土地开发资金收入</t>
  </si>
  <si>
    <t xml:space="preserve">    污水处理费</t>
  </si>
  <si>
    <t xml:space="preserve">    三峡水库库区基金</t>
  </si>
  <si>
    <t xml:space="preserve">    国家重大水利工程建设基金</t>
  </si>
  <si>
    <t xml:space="preserve">    彩票公益金</t>
  </si>
  <si>
    <t>备注：市级补助收入≠补助镇级支出。收入总计 (本级收入合计＋转移性收入合计) ＝支出总计 (本级支出合计＋转移性支出合计)。</t>
  </si>
  <si>
    <t>表10</t>
  </si>
  <si>
    <t>2021年区级国有资本经营预算收支决算表</t>
  </si>
  <si>
    <t>收     入</t>
  </si>
  <si>
    <t>上年
决算数</t>
  </si>
  <si>
    <t>决算数比
上年
决算数
增长%</t>
  </si>
  <si>
    <t>总　　计</t>
  </si>
  <si>
    <t>一、利润收入</t>
  </si>
  <si>
    <t>一、解决历史遗留问题及改革成本支出</t>
  </si>
  <si>
    <t>二、股利、股息收入</t>
  </si>
  <si>
    <t xml:space="preserve">    国有企业改革成本支出</t>
  </si>
  <si>
    <t>三、产权转让收入</t>
  </si>
  <si>
    <t xml:space="preserve">    其他解决历史遗留问题及改革成本支出</t>
  </si>
  <si>
    <t>二、国有企业资本金注入</t>
  </si>
  <si>
    <t xml:space="preserve">     其他国有企业资本金注入</t>
  </si>
  <si>
    <t>三、其他国有资本经营预算支出(款)</t>
  </si>
  <si>
    <t xml:space="preserve">     其他国有资本经营预算支出(项)</t>
  </si>
  <si>
    <t>一、调入资金</t>
  </si>
  <si>
    <t>一、调出资金</t>
  </si>
  <si>
    <t>二、上年结转</t>
  </si>
  <si>
    <t>二、结转下年</t>
  </si>
  <si>
    <t>表11</t>
  </si>
  <si>
    <t>2021年江津区社会保险基金收入决算表</t>
  </si>
  <si>
    <t>项目</t>
  </si>
  <si>
    <t>预算数</t>
  </si>
  <si>
    <t>决算数为预算数的%</t>
  </si>
  <si>
    <t>决算数为上年决算数的%</t>
  </si>
  <si>
    <t>2019年决算数</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</si>
  <si>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</si>
  <si>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</si>
  <si>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</si>
  <si>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</si>
  <si>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</si>
  <si>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</si>
  <si>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</si>
  <si>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</si>
  <si>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</si>
  <si>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</si>
  <si>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</si>
  <si>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表12</t>
  </si>
  <si>
    <t>2021年江津区社会保险基金支出决算表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</si>
  <si>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</si>
  <si>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</si>
  <si>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</si>
  <si>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</si>
  <si>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</si>
  <si>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</si>
  <si>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</si>
  <si>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</si>
  <si>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</si>
  <si>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</si>
  <si>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</si>
  <si>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</si>
  <si>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r>
      <rPr>
        <sz val="11"/>
        <color theme="1"/>
        <rFont val="等线"/>
        <charset val="134"/>
      </rPr>
      <t xml:space="preserve"> </t>
    </r>
    <r>
      <rPr>
        <sz val="11"/>
        <color theme="1"/>
        <rFont val="等线"/>
        <charset val="134"/>
      </rPr>
      <t xml:space="preserve">   </t>
    </r>
    <r>
      <rPr>
        <sz val="11"/>
        <color theme="1"/>
        <rFont val="等线"/>
        <charset val="134"/>
      </rPr>
      <t>其中：待遇支出</t>
    </r>
  </si>
  <si>
    <t>表13</t>
  </si>
  <si>
    <t>2021年江津区社会保险基金结余决算表</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</si>
  <si>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</si>
  <si>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</si>
  <si>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</si>
  <si>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</si>
  <si>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</si>
  <si>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</si>
  <si>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</si>
  <si>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</si>
  <si>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</si>
  <si>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</si>
  <si>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</si>
  <si>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</si>
  <si>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</si>
  <si>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</si>
  <si>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</si>
  <si>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</si>
  <si>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表14</t>
  </si>
  <si>
    <t>2021年江津区政府债务限额及余额决算情况表</t>
  </si>
  <si>
    <t>地   区</t>
  </si>
  <si>
    <t>2021年债务限额</t>
  </si>
  <si>
    <t>2021年债务余额</t>
  </si>
  <si>
    <t>小计</t>
  </si>
  <si>
    <t>一般债务</t>
  </si>
  <si>
    <t>专项债务</t>
  </si>
  <si>
    <t>合  计</t>
  </si>
  <si>
    <t>江津区</t>
  </si>
  <si>
    <t>表15</t>
  </si>
  <si>
    <t>2021年江津区政府债券使用情况表</t>
  </si>
  <si>
    <t>序号</t>
  </si>
  <si>
    <t>项目名称</t>
  </si>
  <si>
    <t>项目领域</t>
  </si>
  <si>
    <t>项目主管部门</t>
  </si>
  <si>
    <t>项目实施单位</t>
  </si>
  <si>
    <t>债券性质</t>
  </si>
  <si>
    <t>债券规模</t>
  </si>
  <si>
    <t>发行时间
（年/月）</t>
  </si>
  <si>
    <t>合        计</t>
  </si>
  <si>
    <t>备注：2021年我区无新增政府债券。</t>
  </si>
  <si>
    <t>表16</t>
  </si>
  <si>
    <t>2021年江津区政府债务相关情况表</t>
  </si>
  <si>
    <t>一、2020年末地方政府债务余额</t>
  </si>
  <si>
    <t xml:space="preserve">  其中：一般债务</t>
  </si>
  <si>
    <t xml:space="preserve">       专项债务</t>
  </si>
  <si>
    <t>二、2020年地方政府债务限额</t>
  </si>
  <si>
    <t xml:space="preserve">        专项债务</t>
  </si>
  <si>
    <t>三、2021年地方政府债务发行决算数</t>
  </si>
  <si>
    <t xml:space="preserve">     再融资一般债券发行额</t>
  </si>
  <si>
    <t xml:space="preserve">     再融资专项债券发行额</t>
  </si>
  <si>
    <t>四、2021年地方政府债务还本决算数</t>
  </si>
  <si>
    <t xml:space="preserve">     一般债务还本支出</t>
  </si>
  <si>
    <t xml:space="preserve">     采用其他方式化解的一般债务本金</t>
  </si>
  <si>
    <t xml:space="preserve">     专项债务还本支出</t>
  </si>
  <si>
    <t xml:space="preserve">     采用其他方式化解的专项债务本金</t>
  </si>
  <si>
    <t>五、2021年地方政府债务付息决算数</t>
  </si>
  <si>
    <t xml:space="preserve">     一般债务付息支出</t>
  </si>
  <si>
    <t xml:space="preserve">     专项债务付息支出</t>
  </si>
  <si>
    <t>六、2021年末地方政府债务余额决算数</t>
  </si>
  <si>
    <t>七、2021年地方政府债务限额</t>
  </si>
  <si>
    <t>表17</t>
  </si>
  <si>
    <t>2021年江津区“三公”经费支出决算汇总表</t>
  </si>
  <si>
    <t>项           目</t>
  </si>
  <si>
    <t>全区</t>
  </si>
  <si>
    <t>区级</t>
  </si>
  <si>
    <r>
      <rPr>
        <b/>
        <sz val="12"/>
        <rFont val="Times New Roman"/>
        <charset val="134"/>
      </rPr>
      <t>2021</t>
    </r>
    <r>
      <rPr>
        <b/>
        <sz val="12"/>
        <rFont val="宋体"/>
        <charset val="134"/>
      </rPr>
      <t>年</t>
    </r>
  </si>
  <si>
    <t>上年同期</t>
  </si>
  <si>
    <t>增长%</t>
  </si>
  <si>
    <t>一、因公出国（境）费</t>
  </si>
  <si>
    <t>二、公务接待费</t>
  </si>
  <si>
    <t>三、公务用车购置及运行维护费</t>
  </si>
  <si>
    <t>（一）公务用车购置</t>
  </si>
  <si>
    <t>（二）公务用车运行维护费</t>
  </si>
  <si>
    <t>说明：区级“三公”经费有关实物量指标：因公出国（境）0个团，因公出国（境）0人，公务用车保有量514辆，国内公务接待2702个批次，国内公务接待32483人。</t>
  </si>
</sst>
</file>

<file path=xl/styles.xml><?xml version="1.0" encoding="utf-8"?>
<styleSheet xmlns="http://schemas.openxmlformats.org/spreadsheetml/2006/main">
  <numFmts count="17">
    <numFmt numFmtId="176" formatCode="#,##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7" formatCode="#,##0.00_);[Red]\(#,##0.00\)"/>
    <numFmt numFmtId="178" formatCode="#,##0_);[Red]\(#,##0\)"/>
    <numFmt numFmtId="179" formatCode="0.0%"/>
    <numFmt numFmtId="180" formatCode="0_);[Red]\(0\)"/>
    <numFmt numFmtId="181" formatCode="yyyy&quot;年&quot;m&quot;月&quot;;@"/>
    <numFmt numFmtId="182" formatCode="#,##0.000000"/>
    <numFmt numFmtId="183" formatCode="0_ "/>
    <numFmt numFmtId="184" formatCode="#,##0.0"/>
    <numFmt numFmtId="185" formatCode="0.0_ "/>
    <numFmt numFmtId="186" formatCode="###,##0"/>
    <numFmt numFmtId="187" formatCode="_ * #,##0_ ;_ * \-#,##0_ ;_ * &quot;-&quot;??_ ;_ @_ "/>
    <numFmt numFmtId="188" formatCode="0.0_);[Red]\(0.0\)"/>
  </numFmts>
  <fonts count="78">
    <font>
      <sz val="11"/>
      <color theme="1"/>
      <name val="等线"/>
      <charset val="134"/>
    </font>
    <font>
      <sz val="12"/>
      <color indexed="8"/>
      <name val="等线"/>
      <charset val="134"/>
    </font>
    <font>
      <b/>
      <sz val="20"/>
      <name val="方正黑体_GBK"/>
      <charset val="134"/>
    </font>
    <font>
      <sz val="10"/>
      <name val="宋体"/>
      <charset val="134"/>
    </font>
    <font>
      <sz val="12"/>
      <name val="宋体"/>
      <charset val="134"/>
    </font>
    <font>
      <sz val="22"/>
      <name val="方正小标宋_GBK"/>
      <charset val="134"/>
    </font>
    <font>
      <b/>
      <sz val="12"/>
      <name val="宋体"/>
      <charset val="134"/>
    </font>
    <font>
      <b/>
      <sz val="12"/>
      <name val="Times New Roman"/>
      <charset val="134"/>
    </font>
    <font>
      <sz val="11"/>
      <color indexed="8"/>
      <name val="等线"/>
      <charset val="134"/>
    </font>
    <font>
      <sz val="11"/>
      <name val="等线"/>
      <charset val="134"/>
    </font>
    <font>
      <sz val="20"/>
      <color indexed="8"/>
      <name val="方正黑体_GBK"/>
      <charset val="134"/>
    </font>
    <font>
      <sz val="12"/>
      <name val="方正书宋_GBK"/>
      <charset val="134"/>
    </font>
    <font>
      <sz val="12"/>
      <name val="方正黑体_GBK"/>
      <charset val="134"/>
    </font>
    <font>
      <b/>
      <sz val="12"/>
      <name val="方正书宋_GBK"/>
      <charset val="134"/>
    </font>
    <font>
      <sz val="12"/>
      <color indexed="8"/>
      <name val="Times New Roman"/>
      <charset val="134"/>
    </font>
    <font>
      <sz val="12"/>
      <color theme="1"/>
      <name val="Times New Roman"/>
      <charset val="134"/>
    </font>
    <font>
      <sz val="12"/>
      <name val="Times New Roman"/>
      <charset val="134"/>
    </font>
    <font>
      <sz val="10"/>
      <name val="等线"/>
      <charset val="134"/>
    </font>
    <font>
      <sz val="12"/>
      <name val="方正仿宋_GBK"/>
      <charset val="134"/>
    </font>
    <font>
      <sz val="12"/>
      <color indexed="8"/>
      <name val="方正仿宋_GBK"/>
      <charset val="134"/>
    </font>
    <font>
      <sz val="9"/>
      <name val="SimSun"/>
      <charset val="134"/>
    </font>
    <font>
      <sz val="12"/>
      <color indexed="8"/>
      <name val="方正书宋_GBK"/>
      <charset val="134"/>
    </font>
    <font>
      <b/>
      <sz val="22"/>
      <name val="方正小标宋_GBK"/>
      <charset val="134"/>
    </font>
    <font>
      <b/>
      <sz val="11"/>
      <color indexed="8"/>
      <name val="等线"/>
      <charset val="134"/>
    </font>
    <font>
      <sz val="12"/>
      <name val="仿宋_GB2312"/>
      <charset val="134"/>
    </font>
    <font>
      <sz val="20"/>
      <name val="方正黑体_GBK"/>
      <charset val="134"/>
    </font>
    <font>
      <sz val="22"/>
      <color indexed="8"/>
      <name val="方正小标宋_GBK"/>
      <charset val="134"/>
    </font>
    <font>
      <b/>
      <sz val="18"/>
      <color indexed="8"/>
      <name val="等线"/>
      <charset val="134"/>
    </font>
    <font>
      <sz val="10"/>
      <color indexed="8"/>
      <name val="等线"/>
      <charset val="134"/>
    </font>
    <font>
      <b/>
      <sz val="12"/>
      <color indexed="8"/>
      <name val="宋体"/>
      <charset val="134"/>
    </font>
    <font>
      <sz val="12"/>
      <name val="等线 Light"/>
      <charset val="134"/>
    </font>
    <font>
      <sz val="12"/>
      <name val="黑体"/>
      <charset val="134"/>
    </font>
    <font>
      <sz val="12"/>
      <color indexed="8"/>
      <name val="宋体"/>
      <charset val="134"/>
    </font>
    <font>
      <sz val="14"/>
      <color indexed="8"/>
      <name val="方正黑体_GBK"/>
      <charset val="134"/>
    </font>
    <font>
      <sz val="18"/>
      <color indexed="8"/>
      <name val="方正小标宋_GBK"/>
      <charset val="134"/>
    </font>
    <font>
      <sz val="11"/>
      <color indexed="8"/>
      <name val="宋体"/>
      <charset val="134"/>
    </font>
    <font>
      <sz val="10"/>
      <color indexed="8"/>
      <name val="宋体"/>
      <charset val="134"/>
    </font>
    <font>
      <sz val="14"/>
      <name val="方正楷体_GBK"/>
      <charset val="134"/>
    </font>
    <font>
      <b/>
      <sz val="12"/>
      <color indexed="8"/>
      <name val="等线"/>
      <charset val="134"/>
    </font>
    <font>
      <sz val="11"/>
      <color theme="1"/>
      <name val="宋体"/>
      <charset val="134"/>
    </font>
    <font>
      <b/>
      <sz val="12"/>
      <name val="等线"/>
      <charset val="134"/>
    </font>
    <font>
      <sz val="12"/>
      <name val="等线"/>
      <charset val="134"/>
    </font>
    <font>
      <b/>
      <sz val="12"/>
      <color indexed="8"/>
      <name val="方正书宋_GBK"/>
      <charset val="134"/>
    </font>
    <font>
      <sz val="14"/>
      <color indexed="8"/>
      <name val="方正楷体_GBK"/>
      <charset val="134"/>
    </font>
    <font>
      <sz val="11"/>
      <name val="宋体"/>
      <charset val="134"/>
    </font>
    <font>
      <b/>
      <sz val="11"/>
      <color indexed="8"/>
      <name val="宋体"/>
      <charset val="134"/>
    </font>
    <font>
      <sz val="18"/>
      <name val="方正黑体_GBK"/>
      <charset val="134"/>
    </font>
    <font>
      <sz val="11"/>
      <name val="方正书宋_GBK"/>
      <charset val="134"/>
    </font>
    <font>
      <sz val="24"/>
      <color rgb="FF000000"/>
      <name val="宋体"/>
      <charset val="134"/>
    </font>
    <font>
      <sz val="16"/>
      <color indexed="8"/>
      <name val="宋体"/>
      <charset val="134"/>
    </font>
    <font>
      <sz val="16"/>
      <color indexed="8"/>
      <name val="方正仿宋_GBK"/>
      <charset val="134"/>
    </font>
    <font>
      <u/>
      <sz val="11"/>
      <color rgb="FF0000FF"/>
      <name val="等线"/>
      <charset val="0"/>
      <scheme val="minor"/>
    </font>
    <font>
      <sz val="11"/>
      <color rgb="FF9C0006"/>
      <name val="等线"/>
      <charset val="0"/>
      <scheme val="minor"/>
    </font>
    <font>
      <sz val="11"/>
      <color theme="1"/>
      <name val="等线"/>
      <charset val="0"/>
      <scheme val="minor"/>
    </font>
    <font>
      <sz val="11"/>
      <color rgb="FF006100"/>
      <name val="等线"/>
      <charset val="0"/>
      <scheme val="minor"/>
    </font>
    <font>
      <sz val="11"/>
      <color theme="1"/>
      <name val="等线"/>
      <charset val="134"/>
      <scheme val="minor"/>
    </font>
    <font>
      <sz val="11"/>
      <color rgb="FF3F3F76"/>
      <name val="等线"/>
      <charset val="0"/>
      <scheme val="minor"/>
    </font>
    <font>
      <b/>
      <sz val="18"/>
      <color theme="3"/>
      <name val="等线"/>
      <charset val="134"/>
      <scheme val="minor"/>
    </font>
    <font>
      <sz val="11"/>
      <color rgb="FF9C6500"/>
      <name val="等线"/>
      <charset val="0"/>
      <scheme val="minor"/>
    </font>
    <font>
      <sz val="11"/>
      <color theme="0"/>
      <name val="等线"/>
      <charset val="0"/>
      <scheme val="minor"/>
    </font>
    <font>
      <u/>
      <sz val="11"/>
      <color rgb="FF800080"/>
      <name val="等线"/>
      <charset val="0"/>
      <scheme val="minor"/>
    </font>
    <font>
      <b/>
      <sz val="11"/>
      <color rgb="FFFA7D00"/>
      <name val="等线"/>
      <charset val="0"/>
      <scheme val="minor"/>
    </font>
    <font>
      <sz val="11"/>
      <color rgb="FFFA7D00"/>
      <name val="等线"/>
      <charset val="0"/>
      <scheme val="minor"/>
    </font>
    <font>
      <b/>
      <sz val="11"/>
      <color theme="3"/>
      <name val="等线"/>
      <charset val="134"/>
      <scheme val="minor"/>
    </font>
    <font>
      <sz val="11"/>
      <color rgb="FFFF0000"/>
      <name val="等线"/>
      <charset val="0"/>
      <scheme val="minor"/>
    </font>
    <font>
      <b/>
      <sz val="15"/>
      <color theme="3"/>
      <name val="等线"/>
      <charset val="134"/>
      <scheme val="minor"/>
    </font>
    <font>
      <i/>
      <sz val="11"/>
      <color rgb="FF7F7F7F"/>
      <name val="等线"/>
      <charset val="0"/>
      <scheme val="minor"/>
    </font>
    <font>
      <b/>
      <sz val="13"/>
      <color theme="3"/>
      <name val="等线"/>
      <charset val="134"/>
      <scheme val="minor"/>
    </font>
    <font>
      <b/>
      <sz val="11"/>
      <color rgb="FF3F3F3F"/>
      <name val="等线"/>
      <charset val="0"/>
      <scheme val="minor"/>
    </font>
    <font>
      <b/>
      <sz val="11"/>
      <color rgb="FFFFFFFF"/>
      <name val="等线"/>
      <charset val="0"/>
      <scheme val="minor"/>
    </font>
    <font>
      <b/>
      <sz val="11"/>
      <color theme="1"/>
      <name val="等线"/>
      <charset val="0"/>
      <scheme val="minor"/>
    </font>
    <font>
      <sz val="10"/>
      <name val="Arial"/>
      <charset val="134"/>
    </font>
    <font>
      <sz val="24"/>
      <color rgb="FF000000"/>
      <name val="方正小标宋_GBK"/>
      <charset val="134"/>
    </font>
    <font>
      <b/>
      <sz val="24"/>
      <color rgb="FF000000"/>
      <name val="宋体"/>
      <charset val="134"/>
    </font>
    <font>
      <sz val="16"/>
      <color rgb="FF000000"/>
      <name val="宋体"/>
      <charset val="134"/>
    </font>
    <font>
      <sz val="16"/>
      <color rgb="FF000000"/>
      <name val="方正仿宋_GBK"/>
      <charset val="134"/>
    </font>
    <font>
      <b/>
      <sz val="16"/>
      <color rgb="FF000000"/>
      <name val="方正仿宋_GBK"/>
      <charset val="134"/>
    </font>
    <font>
      <sz val="16"/>
      <color rgb="FFFF0000"/>
      <name val="方正仿宋_GBK"/>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C7CE"/>
        <bgColor indexed="64"/>
      </patternFill>
    </fill>
    <fill>
      <patternFill patternType="solid">
        <fgColor theme="6"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6"/>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style="thin">
        <color indexed="8"/>
      </right>
      <top/>
      <bottom style="thin">
        <color indexed="8"/>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1">
    <xf numFmtId="0" fontId="0" fillId="0" borderId="0">
      <alignment vertical="center"/>
    </xf>
    <xf numFmtId="42" fontId="55" fillId="0" borderId="0" applyFont="0" applyFill="0" applyBorder="0" applyAlignment="0" applyProtection="0">
      <alignment vertical="center"/>
    </xf>
    <xf numFmtId="0" fontId="53" fillId="7" borderId="0" applyNumberFormat="0" applyBorder="0" applyAlignment="0" applyProtection="0">
      <alignment vertical="center"/>
    </xf>
    <xf numFmtId="0" fontId="56" fillId="8" borderId="13" applyNumberFormat="0" applyAlignment="0" applyProtection="0">
      <alignment vertical="center"/>
    </xf>
    <xf numFmtId="44" fontId="55" fillId="0" borderId="0" applyFont="0" applyFill="0" applyBorder="0" applyAlignment="0" applyProtection="0">
      <alignment vertical="center"/>
    </xf>
    <xf numFmtId="0" fontId="35" fillId="0" borderId="0">
      <alignment vertical="center"/>
    </xf>
    <xf numFmtId="41" fontId="55" fillId="0" borderId="0" applyFont="0" applyFill="0" applyBorder="0" applyAlignment="0" applyProtection="0">
      <alignment vertical="center"/>
    </xf>
    <xf numFmtId="0" fontId="53" fillId="5" borderId="0" applyNumberFormat="0" applyBorder="0" applyAlignment="0" applyProtection="0">
      <alignment vertical="center"/>
    </xf>
    <xf numFmtId="0" fontId="52" fillId="4" borderId="0" applyNumberFormat="0" applyBorder="0" applyAlignment="0" applyProtection="0">
      <alignment vertical="center"/>
    </xf>
    <xf numFmtId="43" fontId="8" fillId="0" borderId="0" applyFont="0" applyFill="0" applyBorder="0" applyAlignment="0" applyProtection="0">
      <alignment vertical="center"/>
    </xf>
    <xf numFmtId="0" fontId="59" fillId="11" borderId="0" applyNumberFormat="0" applyBorder="0" applyAlignment="0" applyProtection="0">
      <alignment vertical="center"/>
    </xf>
    <xf numFmtId="0" fontId="51" fillId="0" borderId="0" applyNumberFormat="0" applyFill="0" applyBorder="0" applyAlignment="0" applyProtection="0">
      <alignment vertical="center"/>
    </xf>
    <xf numFmtId="9" fontId="55" fillId="0" borderId="0" applyFont="0" applyFill="0" applyBorder="0" applyAlignment="0" applyProtection="0">
      <alignment vertical="center"/>
    </xf>
    <xf numFmtId="0" fontId="60" fillId="0" borderId="0" applyNumberFormat="0" applyFill="0" applyBorder="0" applyAlignment="0" applyProtection="0">
      <alignment vertical="center"/>
    </xf>
    <xf numFmtId="40" fontId="35" fillId="0" borderId="0" applyFont="0" applyFill="0" applyBorder="0" applyAlignment="0" applyProtection="0">
      <alignment vertical="center"/>
    </xf>
    <xf numFmtId="0" fontId="4" fillId="0" borderId="0">
      <alignment vertical="center"/>
    </xf>
    <xf numFmtId="0" fontId="55" fillId="13" borderId="14" applyNumberFormat="0" applyFont="0" applyAlignment="0" applyProtection="0">
      <alignment vertical="center"/>
    </xf>
    <xf numFmtId="0" fontId="0" fillId="0" borderId="0">
      <alignment vertical="center"/>
    </xf>
    <xf numFmtId="9" fontId="8" fillId="0" borderId="0" applyFont="0" applyFill="0" applyBorder="0" applyAlignment="0" applyProtection="0">
      <alignment vertical="center"/>
    </xf>
    <xf numFmtId="0" fontId="59" fillId="19" borderId="0" applyNumberFormat="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0" fillId="0" borderId="0">
      <alignment vertical="center"/>
    </xf>
    <xf numFmtId="0" fontId="66" fillId="0" borderId="0" applyNumberFormat="0" applyFill="0" applyBorder="0" applyAlignment="0" applyProtection="0">
      <alignment vertical="center"/>
    </xf>
    <xf numFmtId="9" fontId="8" fillId="0" borderId="0" applyFont="0" applyFill="0" applyBorder="0" applyAlignment="0" applyProtection="0">
      <alignment vertical="center"/>
    </xf>
    <xf numFmtId="0" fontId="65" fillId="0" borderId="17" applyNumberFormat="0" applyFill="0" applyAlignment="0" applyProtection="0">
      <alignment vertical="center"/>
    </xf>
    <xf numFmtId="0" fontId="67" fillId="0" borderId="17" applyNumberFormat="0" applyFill="0" applyAlignment="0" applyProtection="0">
      <alignment vertical="center"/>
    </xf>
    <xf numFmtId="0" fontId="0" fillId="0" borderId="0">
      <alignment vertical="center"/>
    </xf>
    <xf numFmtId="0" fontId="59" fillId="16" borderId="0" applyNumberFormat="0" applyBorder="0" applyAlignment="0" applyProtection="0">
      <alignment vertical="center"/>
    </xf>
    <xf numFmtId="0" fontId="63" fillId="0" borderId="16" applyNumberFormat="0" applyFill="0" applyAlignment="0" applyProtection="0">
      <alignment vertical="center"/>
    </xf>
    <xf numFmtId="0" fontId="59" fillId="15" borderId="0" applyNumberFormat="0" applyBorder="0" applyAlignment="0" applyProtection="0">
      <alignment vertical="center"/>
    </xf>
    <xf numFmtId="0" fontId="68" fillId="12" borderId="18" applyNumberFormat="0" applyAlignment="0" applyProtection="0">
      <alignment vertical="center"/>
    </xf>
    <xf numFmtId="0" fontId="61" fillId="12" borderId="13" applyNumberFormat="0" applyAlignment="0" applyProtection="0">
      <alignment vertical="center"/>
    </xf>
    <xf numFmtId="0" fontId="69" fillId="28" borderId="19" applyNumberFormat="0" applyAlignment="0" applyProtection="0">
      <alignment vertical="center"/>
    </xf>
    <xf numFmtId="0" fontId="53" fillId="23" borderId="0" applyNumberFormat="0" applyBorder="0" applyAlignment="0" applyProtection="0">
      <alignment vertical="center"/>
    </xf>
    <xf numFmtId="0" fontId="59" fillId="24" borderId="0" applyNumberFormat="0" applyBorder="0" applyAlignment="0" applyProtection="0">
      <alignment vertical="center"/>
    </xf>
    <xf numFmtId="0" fontId="62" fillId="0" borderId="15" applyNumberFormat="0" applyFill="0" applyAlignment="0" applyProtection="0">
      <alignment vertical="center"/>
    </xf>
    <xf numFmtId="0" fontId="70" fillId="0" borderId="20" applyNumberFormat="0" applyFill="0" applyAlignment="0" applyProtection="0">
      <alignment vertical="center"/>
    </xf>
    <xf numFmtId="0" fontId="54" fillId="6" borderId="0" applyNumberFormat="0" applyBorder="0" applyAlignment="0" applyProtection="0">
      <alignment vertical="center"/>
    </xf>
    <xf numFmtId="0" fontId="58" fillId="9" borderId="0" applyNumberFormat="0" applyBorder="0" applyAlignment="0" applyProtection="0">
      <alignment vertical="center"/>
    </xf>
    <xf numFmtId="0" fontId="53" fillId="21" borderId="0" applyNumberFormat="0" applyBorder="0" applyAlignment="0" applyProtection="0">
      <alignment vertical="center"/>
    </xf>
    <xf numFmtId="0" fontId="59" fillId="27" borderId="0" applyNumberFormat="0" applyBorder="0" applyAlignment="0" applyProtection="0">
      <alignment vertical="center"/>
    </xf>
    <xf numFmtId="0" fontId="53" fillId="18" borderId="0" applyNumberFormat="0" applyBorder="0" applyAlignment="0" applyProtection="0">
      <alignment vertical="center"/>
    </xf>
    <xf numFmtId="0" fontId="53" fillId="32" borderId="0" applyNumberFormat="0" applyBorder="0" applyAlignment="0" applyProtection="0">
      <alignment vertical="center"/>
    </xf>
    <xf numFmtId="0" fontId="0" fillId="0" borderId="0">
      <alignment vertical="center"/>
    </xf>
    <xf numFmtId="0" fontId="53" fillId="31" borderId="0" applyNumberFormat="0" applyBorder="0" applyAlignment="0" applyProtection="0">
      <alignment vertical="center"/>
    </xf>
    <xf numFmtId="0" fontId="53" fillId="26" borderId="0" applyNumberFormat="0" applyBorder="0" applyAlignment="0" applyProtection="0">
      <alignment vertical="center"/>
    </xf>
    <xf numFmtId="0" fontId="59" fillId="10" borderId="0" applyNumberFormat="0" applyBorder="0" applyAlignment="0" applyProtection="0">
      <alignment vertical="center"/>
    </xf>
    <xf numFmtId="0" fontId="4" fillId="0" borderId="0"/>
    <xf numFmtId="0" fontId="59" fillId="25" borderId="0" applyNumberFormat="0" applyBorder="0" applyAlignment="0" applyProtection="0">
      <alignment vertical="center"/>
    </xf>
    <xf numFmtId="0" fontId="53" fillId="17" borderId="0" applyNumberFormat="0" applyBorder="0" applyAlignment="0" applyProtection="0">
      <alignment vertical="center"/>
    </xf>
    <xf numFmtId="0" fontId="53" fillId="30" borderId="0" applyNumberFormat="0" applyBorder="0" applyAlignment="0" applyProtection="0">
      <alignment vertical="center"/>
    </xf>
    <xf numFmtId="0" fontId="59" fillId="34" borderId="0" applyNumberFormat="0" applyBorder="0" applyAlignment="0" applyProtection="0">
      <alignment vertical="center"/>
    </xf>
    <xf numFmtId="0" fontId="44" fillId="0" borderId="0">
      <alignment vertical="center"/>
    </xf>
    <xf numFmtId="0" fontId="53" fillId="22" borderId="0" applyNumberFormat="0" applyBorder="0" applyAlignment="0" applyProtection="0">
      <alignment vertical="center"/>
    </xf>
    <xf numFmtId="0" fontId="59" fillId="14" borderId="0" applyNumberFormat="0" applyBorder="0" applyAlignment="0" applyProtection="0">
      <alignment vertical="center"/>
    </xf>
    <xf numFmtId="0" fontId="59" fillId="29" borderId="0" applyNumberFormat="0" applyBorder="0" applyAlignment="0" applyProtection="0">
      <alignment vertical="center"/>
    </xf>
    <xf numFmtId="0" fontId="4" fillId="0" borderId="0">
      <alignment vertical="center"/>
    </xf>
    <xf numFmtId="0" fontId="4" fillId="0" borderId="0"/>
    <xf numFmtId="0" fontId="53" fillId="33" borderId="0" applyNumberFormat="0" applyBorder="0" applyAlignment="0" applyProtection="0">
      <alignment vertical="center"/>
    </xf>
    <xf numFmtId="0" fontId="0" fillId="0" borderId="0">
      <alignment vertical="center"/>
    </xf>
    <xf numFmtId="0" fontId="59"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71" fillId="0" borderId="0"/>
    <xf numFmtId="0" fontId="4" fillId="0" borderId="0">
      <alignment vertical="center"/>
    </xf>
    <xf numFmtId="0" fontId="0" fillId="0" borderId="0">
      <alignment vertical="center"/>
    </xf>
    <xf numFmtId="0" fontId="0" fillId="0" borderId="0">
      <alignment vertical="center"/>
    </xf>
    <xf numFmtId="0" fontId="4" fillId="0" borderId="0"/>
    <xf numFmtId="0" fontId="0" fillId="0" borderId="0">
      <alignment vertical="center"/>
    </xf>
    <xf numFmtId="0" fontId="0" fillId="0" borderId="0">
      <alignment vertical="center"/>
    </xf>
    <xf numFmtId="0" fontId="0" fillId="0" borderId="0"/>
    <xf numFmtId="0" fontId="4" fillId="0" borderId="0"/>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71" fillId="0" borderId="0"/>
    <xf numFmtId="43" fontId="8" fillId="0" borderId="0" applyFont="0" applyFill="0" applyBorder="0" applyAlignment="0" applyProtection="0">
      <alignment vertical="center"/>
    </xf>
    <xf numFmtId="43" fontId="8" fillId="0" borderId="0" applyFont="0" applyFill="0" applyBorder="0" applyAlignment="0" applyProtection="0">
      <alignment vertical="center"/>
    </xf>
    <xf numFmtId="43" fontId="8" fillId="0" borderId="0" applyFont="0" applyFill="0" applyBorder="0" applyAlignment="0" applyProtection="0">
      <alignment vertical="center"/>
    </xf>
    <xf numFmtId="43" fontId="8" fillId="0" borderId="0" applyFont="0" applyFill="0" applyBorder="0" applyAlignment="0" applyProtection="0">
      <alignment vertical="center"/>
    </xf>
    <xf numFmtId="177" fontId="35" fillId="0" borderId="0" applyFont="0" applyFill="0" applyBorder="0" applyAlignment="0" applyProtection="0">
      <alignment vertical="center"/>
    </xf>
    <xf numFmtId="41" fontId="8" fillId="0" borderId="0" applyFont="0" applyFill="0" applyBorder="0" applyAlignment="0" applyProtection="0">
      <alignment vertical="center"/>
    </xf>
    <xf numFmtId="41" fontId="8" fillId="0" borderId="0" applyFont="0" applyFill="0" applyBorder="0" applyAlignment="0" applyProtection="0">
      <alignment vertical="center"/>
    </xf>
    <xf numFmtId="41" fontId="8" fillId="0" borderId="0" applyFont="0" applyFill="0" applyBorder="0" applyAlignment="0" applyProtection="0">
      <alignment vertical="center"/>
    </xf>
    <xf numFmtId="41" fontId="8" fillId="0" borderId="0" applyFont="0" applyFill="0" applyBorder="0" applyAlignment="0" applyProtection="0">
      <alignment vertical="center"/>
    </xf>
  </cellStyleXfs>
  <cellXfs count="326">
    <xf numFmtId="0" fontId="0" fillId="0" borderId="0" xfId="0">
      <alignment vertical="center"/>
    </xf>
    <xf numFmtId="0" fontId="1" fillId="0" borderId="0" xfId="0" applyFont="1" applyAlignment="1">
      <alignment vertical="center"/>
    </xf>
    <xf numFmtId="0" fontId="1" fillId="0" borderId="0" xfId="0" applyFont="1">
      <alignment vertical="center"/>
    </xf>
    <xf numFmtId="0" fontId="2" fillId="0" borderId="0" xfId="58" applyFont="1" applyAlignment="1"/>
    <xf numFmtId="0" fontId="3" fillId="0" borderId="0" xfId="58" applyFont="1" applyAlignment="1"/>
    <xf numFmtId="0" fontId="4" fillId="0" borderId="0" xfId="58" applyAlignment="1"/>
    <xf numFmtId="0" fontId="5" fillId="0" borderId="0" xfId="58" applyFont="1" applyAlignment="1">
      <alignment horizontal="center"/>
    </xf>
    <xf numFmtId="0" fontId="4" fillId="0" borderId="0" xfId="58" applyFont="1" applyAlignment="1">
      <alignment vertical="center"/>
    </xf>
    <xf numFmtId="0" fontId="4" fillId="0" borderId="0" xfId="58" applyFont="1" applyAlignment="1">
      <alignment horizontal="right" vertical="center"/>
    </xf>
    <xf numFmtId="0" fontId="6" fillId="0" borderId="1" xfId="58" applyFont="1" applyBorder="1" applyAlignment="1">
      <alignment horizontal="center" vertical="center"/>
    </xf>
    <xf numFmtId="0" fontId="7" fillId="0" borderId="1" xfId="58" applyFont="1" applyBorder="1" applyAlignment="1">
      <alignment horizontal="center" vertical="center"/>
    </xf>
    <xf numFmtId="178" fontId="6" fillId="0" borderId="1" xfId="58" applyNumberFormat="1" applyFont="1" applyBorder="1" applyAlignment="1">
      <alignment horizontal="right" vertical="center" wrapText="1"/>
    </xf>
    <xf numFmtId="179" fontId="4" fillId="0" borderId="1" xfId="58" applyNumberFormat="1" applyFont="1" applyBorder="1" applyAlignment="1">
      <alignment horizontal="right" vertical="center"/>
    </xf>
    <xf numFmtId="176" fontId="6" fillId="0" borderId="1" xfId="58" applyNumberFormat="1" applyFont="1" applyBorder="1" applyAlignment="1">
      <alignment horizontal="right" vertical="center" wrapText="1"/>
    </xf>
    <xf numFmtId="0" fontId="4" fillId="0" borderId="1" xfId="58" applyFont="1" applyBorder="1" applyAlignment="1">
      <alignment horizontal="justify" vertical="center"/>
    </xf>
    <xf numFmtId="178" fontId="4" fillId="0" borderId="1" xfId="58" applyNumberFormat="1" applyFont="1" applyBorder="1" applyAlignment="1">
      <alignment horizontal="right" vertical="center" wrapText="1"/>
    </xf>
    <xf numFmtId="0" fontId="4" fillId="0" borderId="1" xfId="58" applyNumberFormat="1" applyFont="1" applyFill="1" applyBorder="1" applyAlignment="1" applyProtection="1">
      <alignment horizontal="right" vertical="center"/>
    </xf>
    <xf numFmtId="176" fontId="4" fillId="0" borderId="1" xfId="58" applyNumberFormat="1" applyFont="1" applyBorder="1" applyAlignment="1">
      <alignment horizontal="right" vertical="center" wrapText="1"/>
    </xf>
    <xf numFmtId="0" fontId="4" fillId="0" borderId="2" xfId="58" applyFont="1" applyBorder="1" applyAlignment="1">
      <alignment horizontal="justify" vertical="center" wrapText="1"/>
    </xf>
    <xf numFmtId="0" fontId="8" fillId="0" borderId="0" xfId="79" applyFill="1">
      <alignment vertical="center"/>
    </xf>
    <xf numFmtId="0" fontId="9" fillId="0" borderId="0" xfId="79" applyFont="1" applyFill="1">
      <alignment vertical="center"/>
    </xf>
    <xf numFmtId="0" fontId="10" fillId="0" borderId="0" xfId="79" applyFont="1" applyFill="1" applyBorder="1" applyAlignment="1">
      <alignment horizontal="left" vertical="center"/>
    </xf>
    <xf numFmtId="0" fontId="5" fillId="0" borderId="0" xfId="79" applyFont="1" applyFill="1" applyBorder="1" applyAlignment="1">
      <alignment horizontal="center" vertical="center" wrapText="1"/>
    </xf>
    <xf numFmtId="0" fontId="0" fillId="0" borderId="0" xfId="0" applyFill="1">
      <alignment vertical="center"/>
    </xf>
    <xf numFmtId="0" fontId="11" fillId="0" borderId="3" xfId="63" applyFont="1" applyFill="1" applyBorder="1" applyAlignment="1">
      <alignment horizontal="right"/>
    </xf>
    <xf numFmtId="0" fontId="12" fillId="0" borderId="1" xfId="79" applyFont="1" applyFill="1" applyBorder="1" applyAlignment="1">
      <alignment horizontal="center" vertical="center" wrapText="1"/>
    </xf>
    <xf numFmtId="0" fontId="13" fillId="0" borderId="1" xfId="79" applyFont="1" applyFill="1" applyBorder="1" applyAlignment="1">
      <alignment horizontal="left" vertical="center" wrapText="1"/>
    </xf>
    <xf numFmtId="176" fontId="14" fillId="0" borderId="1" xfId="79" applyNumberFormat="1" applyFont="1" applyFill="1" applyBorder="1" applyAlignment="1" applyProtection="1">
      <alignment horizontal="right" vertical="center"/>
    </xf>
    <xf numFmtId="0" fontId="11" fillId="0" borderId="1" xfId="79" applyFont="1" applyFill="1" applyBorder="1" applyAlignment="1">
      <alignment horizontal="left" vertical="center" wrapText="1"/>
    </xf>
    <xf numFmtId="176" fontId="15" fillId="0" borderId="1" xfId="0" applyNumberFormat="1" applyFont="1" applyFill="1" applyBorder="1" applyAlignment="1">
      <alignment vertical="center"/>
    </xf>
    <xf numFmtId="176" fontId="16" fillId="0" borderId="1" xfId="79" applyNumberFormat="1" applyFont="1" applyFill="1" applyBorder="1" applyAlignment="1" applyProtection="1">
      <alignment horizontal="right" vertical="center"/>
    </xf>
    <xf numFmtId="176" fontId="14" fillId="0" borderId="1" xfId="0" applyNumberFormat="1" applyFont="1" applyFill="1" applyBorder="1" applyAlignment="1">
      <alignment vertical="center"/>
    </xf>
    <xf numFmtId="0" fontId="8" fillId="0" borderId="0" xfId="79" applyFill="1" applyAlignment="1">
      <alignment horizontal="center" vertical="center"/>
    </xf>
    <xf numFmtId="0" fontId="8" fillId="0" borderId="0" xfId="79" applyAlignment="1">
      <alignment horizontal="center" vertical="center"/>
    </xf>
    <xf numFmtId="0" fontId="8" fillId="0" borderId="0" xfId="79" applyFill="1" applyAlignment="1">
      <alignment horizontal="center" vertical="center" wrapText="1"/>
    </xf>
    <xf numFmtId="0" fontId="8" fillId="0" borderId="0" xfId="79">
      <alignment vertical="center"/>
    </xf>
    <xf numFmtId="0" fontId="10" fillId="0" borderId="0" xfId="79" applyFont="1" applyBorder="1" applyAlignment="1">
      <alignment horizontal="left" vertical="center"/>
    </xf>
    <xf numFmtId="0" fontId="5" fillId="0" borderId="0" xfId="79" applyFont="1" applyBorder="1" applyAlignment="1">
      <alignment horizontal="center" vertical="center" wrapText="1"/>
    </xf>
    <xf numFmtId="0" fontId="17" fillId="0" borderId="0" xfId="79" applyFont="1" applyFill="1" applyBorder="1" applyAlignment="1">
      <alignment horizontal="center" vertical="center" wrapText="1"/>
    </xf>
    <xf numFmtId="0" fontId="17" fillId="0" borderId="0" xfId="79" applyFont="1" applyFill="1" applyBorder="1" applyAlignment="1">
      <alignment vertical="center" wrapText="1"/>
    </xf>
    <xf numFmtId="0" fontId="4" fillId="0" borderId="3" xfId="63" applyFont="1" applyFill="1" applyBorder="1" applyAlignment="1">
      <alignment horizontal="right"/>
    </xf>
    <xf numFmtId="0" fontId="6" fillId="0" borderId="4" xfId="79" applyFont="1" applyFill="1" applyBorder="1" applyAlignment="1">
      <alignment horizontal="center" vertical="center" wrapText="1"/>
    </xf>
    <xf numFmtId="0" fontId="6" fillId="0" borderId="5" xfId="79" applyFont="1" applyFill="1" applyBorder="1" applyAlignment="1">
      <alignment horizontal="center" vertical="center" wrapText="1"/>
    </xf>
    <xf numFmtId="0" fontId="6" fillId="0" borderId="6" xfId="79" applyFont="1" applyFill="1" applyBorder="1" applyAlignment="1">
      <alignment horizontal="center" vertical="center" wrapText="1"/>
    </xf>
    <xf numFmtId="180" fontId="16" fillId="0" borderId="1" xfId="79" applyNumberFormat="1" applyFont="1" applyFill="1" applyBorder="1" applyAlignment="1">
      <alignment horizontal="center" vertical="center" wrapText="1"/>
    </xf>
    <xf numFmtId="0" fontId="18" fillId="0" borderId="1" xfId="79" applyFont="1" applyFill="1" applyBorder="1" applyAlignment="1">
      <alignment horizontal="center" vertical="center" wrapText="1"/>
    </xf>
    <xf numFmtId="0" fontId="19" fillId="0" borderId="1" xfId="79" applyFont="1" applyFill="1" applyBorder="1" applyAlignment="1">
      <alignment horizontal="center" vertical="center" wrapText="1"/>
    </xf>
    <xf numFmtId="0" fontId="19"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181" fontId="19" fillId="0" borderId="1" xfId="0" applyNumberFormat="1" applyFont="1" applyFill="1" applyBorder="1" applyAlignment="1">
      <alignment horizontal="center" vertical="center"/>
    </xf>
    <xf numFmtId="182" fontId="18" fillId="0" borderId="1" xfId="79" applyNumberFormat="1" applyFont="1" applyFill="1" applyBorder="1" applyAlignment="1">
      <alignment horizontal="center" vertical="center" wrapText="1"/>
    </xf>
    <xf numFmtId="0" fontId="20" fillId="0" borderId="0" xfId="79" applyFont="1" applyBorder="1" applyAlignment="1">
      <alignment vertical="center" wrapText="1"/>
    </xf>
    <xf numFmtId="0" fontId="11" fillId="2" borderId="3" xfId="63" applyFont="1" applyFill="1" applyBorder="1" applyAlignment="1">
      <alignment horizontal="right"/>
    </xf>
    <xf numFmtId="0" fontId="12" fillId="0" borderId="1" xfId="79" applyFont="1" applyBorder="1" applyAlignment="1">
      <alignment horizontal="center" vertical="center" wrapText="1"/>
    </xf>
    <xf numFmtId="0" fontId="21" fillId="0" borderId="1" xfId="0" applyFont="1" applyFill="1" applyBorder="1" applyAlignment="1">
      <alignment horizontal="center" vertical="center"/>
    </xf>
    <xf numFmtId="176" fontId="7" fillId="0" borderId="1" xfId="0" applyNumberFormat="1" applyFont="1" applyFill="1" applyBorder="1" applyAlignment="1">
      <alignment vertical="center" wrapText="1"/>
    </xf>
    <xf numFmtId="176" fontId="16" fillId="0" borderId="1" xfId="0" applyNumberFormat="1" applyFont="1" applyFill="1" applyBorder="1" applyAlignment="1">
      <alignment vertical="center" wrapText="1"/>
    </xf>
    <xf numFmtId="0" fontId="0" fillId="0" borderId="0" xfId="67" applyAlignment="1">
      <alignment vertical="center"/>
    </xf>
    <xf numFmtId="0" fontId="0" fillId="0" borderId="0" xfId="67"/>
    <xf numFmtId="0" fontId="0" fillId="0" borderId="0" xfId="67" applyAlignment="1">
      <alignment horizontal="center"/>
    </xf>
    <xf numFmtId="0" fontId="22" fillId="0" borderId="0" xfId="79" applyFont="1" applyBorder="1" applyAlignment="1">
      <alignment horizontal="left" vertical="center" wrapText="1"/>
    </xf>
    <xf numFmtId="0" fontId="0" fillId="0" borderId="0" xfId="67" applyAlignment="1"/>
    <xf numFmtId="0" fontId="0" fillId="0" borderId="0" xfId="67" applyBorder="1" applyAlignment="1">
      <alignment horizontal="right" vertical="center" wrapText="1"/>
    </xf>
    <xf numFmtId="0" fontId="0" fillId="0" borderId="1" xfId="67" applyBorder="1" applyAlignment="1">
      <alignment horizontal="center" vertical="center"/>
    </xf>
    <xf numFmtId="0" fontId="0" fillId="0" borderId="1" xfId="67" applyBorder="1" applyAlignment="1">
      <alignment horizontal="center" vertical="center" wrapText="1"/>
    </xf>
    <xf numFmtId="0" fontId="0" fillId="0" borderId="0" xfId="67" applyFill="1" applyBorder="1" applyAlignment="1">
      <alignment horizontal="center" vertical="center"/>
    </xf>
    <xf numFmtId="0" fontId="0" fillId="0" borderId="1" xfId="67" applyBorder="1" applyAlignment="1">
      <alignment vertical="center"/>
    </xf>
    <xf numFmtId="183" fontId="0" fillId="0" borderId="1" xfId="67" applyNumberFormat="1" applyBorder="1" applyAlignment="1">
      <alignment vertical="center"/>
    </xf>
    <xf numFmtId="9" fontId="0" fillId="0" borderId="1" xfId="67" applyNumberFormat="1" applyBorder="1" applyAlignment="1">
      <alignment vertical="center"/>
    </xf>
    <xf numFmtId="183" fontId="0" fillId="0" borderId="0" xfId="67" applyNumberFormat="1" applyBorder="1" applyAlignment="1">
      <alignment vertical="center"/>
    </xf>
    <xf numFmtId="0" fontId="0" fillId="0" borderId="1" xfId="67" applyBorder="1" applyAlignment="1">
      <alignment vertical="center" shrinkToFit="1"/>
    </xf>
    <xf numFmtId="0" fontId="0" fillId="0" borderId="1" xfId="67" applyBorder="1" applyAlignment="1">
      <alignment horizontal="left" vertical="center"/>
    </xf>
    <xf numFmtId="0" fontId="0" fillId="0" borderId="0" xfId="67" applyAlignment="1">
      <alignment horizontal="center" vertical="center"/>
    </xf>
    <xf numFmtId="0" fontId="0" fillId="0" borderId="0" xfId="67" applyFill="1" applyAlignment="1">
      <alignment vertical="center"/>
    </xf>
    <xf numFmtId="0" fontId="0" fillId="0" borderId="1" xfId="67" applyFill="1" applyBorder="1" applyAlignment="1">
      <alignment horizontal="center" vertical="center" wrapText="1"/>
    </xf>
    <xf numFmtId="0" fontId="23" fillId="0" borderId="1" xfId="67" applyFont="1" applyBorder="1" applyAlignment="1">
      <alignment vertical="center"/>
    </xf>
    <xf numFmtId="183" fontId="23" fillId="0" borderId="1" xfId="67" applyNumberFormat="1" applyFont="1" applyBorder="1" applyAlignment="1">
      <alignment vertical="center"/>
    </xf>
    <xf numFmtId="9" fontId="23" fillId="0" borderId="1" xfId="67" applyNumberFormat="1" applyFont="1" applyFill="1" applyBorder="1" applyAlignment="1">
      <alignment vertical="center"/>
    </xf>
    <xf numFmtId="9" fontId="23" fillId="0" borderId="1" xfId="67" applyNumberFormat="1" applyFont="1" applyBorder="1" applyAlignment="1">
      <alignment vertical="center"/>
    </xf>
    <xf numFmtId="183" fontId="23" fillId="0" borderId="0" xfId="67" applyNumberFormat="1" applyFont="1" applyBorder="1" applyAlignment="1">
      <alignment vertical="center"/>
    </xf>
    <xf numFmtId="9" fontId="0" fillId="0" borderId="1" xfId="67" applyNumberFormat="1" applyFill="1" applyBorder="1" applyAlignment="1">
      <alignment vertical="center"/>
    </xf>
    <xf numFmtId="0" fontId="23" fillId="0" borderId="1" xfId="67" applyFont="1" applyBorder="1" applyAlignment="1">
      <alignment horizontal="left" vertical="center"/>
    </xf>
    <xf numFmtId="183" fontId="23" fillId="0" borderId="7" xfId="67" applyNumberFormat="1" applyFont="1" applyBorder="1" applyAlignment="1">
      <alignment vertical="center"/>
    </xf>
    <xf numFmtId="0" fontId="0" fillId="0" borderId="1" xfId="67" applyFont="1" applyBorder="1" applyAlignment="1">
      <alignment horizontal="left" vertical="center"/>
    </xf>
    <xf numFmtId="183" fontId="0" fillId="0" borderId="8" xfId="67" applyNumberFormat="1" applyBorder="1" applyAlignment="1">
      <alignment vertical="center"/>
    </xf>
    <xf numFmtId="0" fontId="0" fillId="0" borderId="0" xfId="67" applyFill="1" applyAlignment="1">
      <alignment horizontal="center" vertical="center"/>
    </xf>
    <xf numFmtId="0" fontId="0" fillId="0" borderId="1" xfId="67" applyFill="1" applyBorder="1" applyAlignment="1">
      <alignment horizontal="center" vertical="center"/>
    </xf>
    <xf numFmtId="0" fontId="23" fillId="0" borderId="1" xfId="67" applyFont="1" applyBorder="1" applyAlignment="1">
      <alignment vertical="center" shrinkToFit="1"/>
    </xf>
    <xf numFmtId="183" fontId="23" fillId="0" borderId="1" xfId="67" applyNumberFormat="1" applyFont="1" applyFill="1" applyBorder="1" applyAlignment="1">
      <alignment vertical="center"/>
    </xf>
    <xf numFmtId="183" fontId="23" fillId="0" borderId="7" xfId="67" applyNumberFormat="1" applyFont="1" applyFill="1" applyBorder="1" applyAlignment="1">
      <alignment vertical="center"/>
    </xf>
    <xf numFmtId="0" fontId="0" fillId="0" borderId="1" xfId="67" applyBorder="1" applyAlignment="1">
      <alignment horizontal="left" vertical="center" shrinkToFit="1"/>
    </xf>
    <xf numFmtId="183" fontId="0" fillId="0" borderId="1" xfId="67" applyNumberFormat="1" applyFill="1" applyBorder="1" applyAlignment="1">
      <alignment vertical="center"/>
    </xf>
    <xf numFmtId="183" fontId="0" fillId="0" borderId="7" xfId="67" applyNumberFormat="1" applyFill="1" applyBorder="1" applyAlignment="1">
      <alignment vertical="center"/>
    </xf>
    <xf numFmtId="0" fontId="23" fillId="0" borderId="1" xfId="67" applyFont="1" applyBorder="1" applyAlignment="1">
      <alignment horizontal="left" vertical="center" shrinkToFit="1"/>
    </xf>
    <xf numFmtId="183" fontId="0" fillId="0" borderId="8" xfId="67" applyNumberFormat="1" applyFill="1" applyBorder="1" applyAlignment="1">
      <alignment vertical="center"/>
    </xf>
    <xf numFmtId="0" fontId="0" fillId="0" borderId="0" xfId="45" applyFill="1" applyAlignment="1">
      <alignment vertical="center"/>
    </xf>
    <xf numFmtId="0" fontId="24" fillId="0" borderId="0" xfId="45" applyFont="1" applyFill="1" applyAlignment="1"/>
    <xf numFmtId="0" fontId="6" fillId="0" borderId="0" xfId="45" applyFont="1" applyFill="1" applyAlignment="1"/>
    <xf numFmtId="0" fontId="4" fillId="0" borderId="0" xfId="45" applyFont="1" applyFill="1" applyAlignment="1"/>
    <xf numFmtId="0" fontId="0" fillId="0" borderId="0" xfId="45" applyFill="1" applyAlignment="1"/>
    <xf numFmtId="180" fontId="0" fillId="0" borderId="0" xfId="45" applyNumberFormat="1" applyFill="1" applyAlignment="1">
      <alignment horizontal="center" vertical="center"/>
    </xf>
    <xf numFmtId="38" fontId="0" fillId="0" borderId="0" xfId="45" applyNumberFormat="1" applyFill="1" applyAlignment="1"/>
    <xf numFmtId="180" fontId="0" fillId="0" borderId="0" xfId="45" applyNumberFormat="1" applyFill="1" applyAlignment="1"/>
    <xf numFmtId="0" fontId="25" fillId="0" borderId="0" xfId="63" applyFont="1" applyFill="1" applyAlignment="1">
      <alignment horizontal="left" vertical="center"/>
    </xf>
    <xf numFmtId="0" fontId="26" fillId="0" borderId="0" xfId="63" applyFont="1" applyFill="1" applyAlignment="1">
      <alignment horizontal="center" vertical="center"/>
    </xf>
    <xf numFmtId="0" fontId="27" fillId="0" borderId="0" xfId="45" applyFont="1" applyFill="1" applyAlignment="1">
      <alignment horizontal="center" vertical="center"/>
    </xf>
    <xf numFmtId="0" fontId="12" fillId="0" borderId="1" xfId="63" applyFont="1" applyFill="1" applyBorder="1" applyAlignment="1">
      <alignment horizontal="center" vertical="center"/>
    </xf>
    <xf numFmtId="180" fontId="12" fillId="0" borderId="1" xfId="68" applyNumberFormat="1" applyFont="1" applyFill="1" applyBorder="1" applyAlignment="1" applyProtection="1">
      <alignment horizontal="center" vertical="center" wrapText="1"/>
      <protection locked="0"/>
    </xf>
    <xf numFmtId="0" fontId="12" fillId="0" borderId="1" xfId="68" applyFont="1" applyFill="1" applyBorder="1" applyAlignment="1" applyProtection="1">
      <alignment horizontal="center" vertical="center" wrapText="1"/>
      <protection locked="0"/>
    </xf>
    <xf numFmtId="0" fontId="12" fillId="0" borderId="1" xfId="72" applyFont="1" applyFill="1" applyBorder="1" applyAlignment="1">
      <alignment horizontal="center" vertical="center"/>
    </xf>
    <xf numFmtId="0" fontId="6" fillId="0" borderId="1" xfId="72" applyFont="1" applyFill="1" applyBorder="1" applyAlignment="1">
      <alignment horizontal="center" vertical="center"/>
    </xf>
    <xf numFmtId="3" fontId="6" fillId="0" borderId="1" xfId="59" applyNumberFormat="1" applyFont="1" applyFill="1" applyBorder="1" applyAlignment="1" applyProtection="1">
      <alignment horizontal="right" vertical="center"/>
    </xf>
    <xf numFmtId="184" fontId="6" fillId="0" borderId="1" xfId="59" applyNumberFormat="1" applyFont="1" applyFill="1" applyBorder="1" applyAlignment="1" applyProtection="1">
      <alignment horizontal="right" vertical="center"/>
    </xf>
    <xf numFmtId="0" fontId="6" fillId="0" borderId="1" xfId="72" applyFont="1" applyFill="1" applyBorder="1" applyAlignment="1">
      <alignment horizontal="left" vertical="center"/>
    </xf>
    <xf numFmtId="38" fontId="6" fillId="0" borderId="1" xfId="45" applyNumberFormat="1" applyFont="1" applyFill="1" applyBorder="1" applyAlignment="1">
      <alignment vertical="center"/>
    </xf>
    <xf numFmtId="0" fontId="4" fillId="0" borderId="1" xfId="58" applyFont="1" applyFill="1" applyBorder="1" applyAlignment="1">
      <alignment vertical="center"/>
    </xf>
    <xf numFmtId="3" fontId="4" fillId="0" borderId="1" xfId="59" applyNumberFormat="1" applyFont="1" applyFill="1" applyBorder="1" applyAlignment="1" applyProtection="1">
      <alignment horizontal="right" vertical="center"/>
    </xf>
    <xf numFmtId="184" fontId="4" fillId="0" borderId="1" xfId="59" applyNumberFormat="1" applyFont="1" applyFill="1" applyBorder="1" applyAlignment="1" applyProtection="1">
      <alignment horizontal="right" vertical="center"/>
    </xf>
    <xf numFmtId="0" fontId="4" fillId="0" borderId="1" xfId="58" applyFont="1" applyFill="1" applyBorder="1" applyAlignment="1">
      <alignment vertical="center" shrinkToFit="1"/>
    </xf>
    <xf numFmtId="185" fontId="4" fillId="0" borderId="1" xfId="58" applyNumberFormat="1" applyFont="1" applyFill="1" applyBorder="1" applyAlignment="1">
      <alignment vertical="center" wrapText="1"/>
    </xf>
    <xf numFmtId="0" fontId="28" fillId="0" borderId="3" xfId="45" applyFont="1" applyFill="1" applyBorder="1" applyAlignment="1">
      <alignment vertical="center"/>
    </xf>
    <xf numFmtId="0" fontId="11" fillId="0" borderId="3" xfId="63" applyFont="1" applyFill="1" applyBorder="1" applyAlignment="1">
      <alignment horizontal="right" vertical="center"/>
    </xf>
    <xf numFmtId="180" fontId="12" fillId="0" borderId="1" xfId="72" applyNumberFormat="1" applyFont="1" applyFill="1" applyBorder="1" applyAlignment="1">
      <alignment horizontal="center" vertical="center" wrapText="1"/>
    </xf>
    <xf numFmtId="0" fontId="4" fillId="0" borderId="0" xfId="67" applyFont="1" applyFill="1" applyAlignment="1"/>
    <xf numFmtId="0" fontId="24" fillId="0" borderId="0" xfId="67" applyFont="1" applyFill="1" applyAlignment="1">
      <alignment vertical="center"/>
    </xf>
    <xf numFmtId="180" fontId="24" fillId="0" borderId="0" xfId="67" applyNumberFormat="1" applyFont="1" applyFill="1" applyAlignment="1"/>
    <xf numFmtId="38" fontId="24" fillId="0" borderId="0" xfId="67" applyNumberFormat="1" applyFont="1" applyFill="1" applyAlignment="1">
      <alignment vertical="center"/>
    </xf>
    <xf numFmtId="180" fontId="17" fillId="0" borderId="0" xfId="67" applyNumberFormat="1" applyFont="1" applyFill="1" applyAlignment="1">
      <alignment horizontal="right"/>
    </xf>
    <xf numFmtId="0" fontId="24" fillId="0" borderId="0" xfId="67" applyFont="1" applyFill="1" applyAlignment="1"/>
    <xf numFmtId="0" fontId="0" fillId="0" borderId="3" xfId="63" applyFill="1" applyBorder="1" applyAlignment="1">
      <alignment horizontal="center" vertical="center"/>
    </xf>
    <xf numFmtId="183" fontId="12" fillId="0" borderId="1" xfId="76" applyNumberFormat="1" applyFont="1" applyFill="1" applyBorder="1" applyAlignment="1">
      <alignment horizontal="center" vertical="center"/>
    </xf>
    <xf numFmtId="183" fontId="12" fillId="0" borderId="6" xfId="76" applyNumberFormat="1" applyFont="1" applyFill="1" applyBorder="1" applyAlignment="1">
      <alignment horizontal="center" vertical="center"/>
    </xf>
    <xf numFmtId="0" fontId="29" fillId="0" borderId="1" xfId="63" applyFont="1" applyFill="1" applyBorder="1">
      <alignment vertical="center"/>
    </xf>
    <xf numFmtId="186" fontId="6" fillId="0" borderId="9" xfId="63" applyNumberFormat="1" applyFont="1" applyFill="1" applyBorder="1" applyAlignment="1">
      <alignment horizontal="right" vertical="center" wrapText="1"/>
    </xf>
    <xf numFmtId="0" fontId="30" fillId="0" borderId="1" xfId="63" applyNumberFormat="1" applyFont="1" applyFill="1" applyBorder="1" applyAlignment="1">
      <alignment horizontal="left" vertical="center" wrapText="1"/>
    </xf>
    <xf numFmtId="186" fontId="30" fillId="0" borderId="9" xfId="63" applyNumberFormat="1" applyFont="1" applyFill="1" applyBorder="1" applyAlignment="1">
      <alignment horizontal="right" vertical="center" wrapText="1"/>
    </xf>
    <xf numFmtId="0" fontId="30" fillId="0" borderId="9" xfId="63" applyNumberFormat="1" applyFont="1" applyFill="1" applyBorder="1" applyAlignment="1">
      <alignment horizontal="left" vertical="center" wrapText="1"/>
    </xf>
    <xf numFmtId="3" fontId="11" fillId="0" borderId="1" xfId="0" applyNumberFormat="1" applyFont="1" applyFill="1" applyBorder="1" applyAlignment="1" applyProtection="1">
      <alignment horizontal="left" vertical="center" indent="1"/>
    </xf>
    <xf numFmtId="183" fontId="16" fillId="0" borderId="1" xfId="0" applyNumberFormat="1" applyFont="1" applyFill="1" applyBorder="1" applyAlignment="1" applyProtection="1">
      <alignment vertical="center"/>
    </xf>
    <xf numFmtId="0" fontId="11" fillId="0" borderId="2" xfId="76" applyFont="1" applyFill="1" applyBorder="1" applyAlignment="1">
      <alignment horizontal="left" vertical="center" wrapText="1"/>
    </xf>
    <xf numFmtId="0" fontId="0" fillId="0" borderId="0" xfId="73" applyFill="1" applyAlignment="1">
      <alignment horizontal="left" vertical="center" wrapText="1"/>
    </xf>
    <xf numFmtId="0" fontId="17" fillId="0" borderId="0" xfId="76" applyFont="1" applyFill="1" applyBorder="1" applyAlignment="1">
      <alignment horizontal="left" vertical="center" wrapText="1"/>
    </xf>
    <xf numFmtId="38" fontId="24" fillId="0" borderId="0" xfId="67" applyNumberFormat="1" applyFont="1" applyFill="1" applyBorder="1" applyAlignment="1">
      <alignment vertical="center"/>
    </xf>
    <xf numFmtId="180" fontId="17" fillId="0" borderId="0" xfId="67" applyNumberFormat="1" applyFont="1" applyFill="1" applyBorder="1" applyAlignment="1">
      <alignment horizontal="right"/>
    </xf>
    <xf numFmtId="0" fontId="4" fillId="0" borderId="0" xfId="72" applyFont="1" applyFill="1" applyAlignment="1">
      <alignment vertical="center"/>
    </xf>
    <xf numFmtId="0" fontId="24" fillId="0" borderId="0" xfId="72" applyFont="1" applyFill="1" applyAlignment="1">
      <alignment vertical="center"/>
    </xf>
    <xf numFmtId="38" fontId="24" fillId="0" borderId="0" xfId="72" applyNumberFormat="1" applyFont="1" applyFill="1" applyAlignment="1">
      <alignment vertical="center"/>
    </xf>
    <xf numFmtId="0" fontId="31" fillId="0" borderId="1" xfId="72" applyFont="1" applyFill="1" applyBorder="1" applyAlignment="1">
      <alignment horizontal="center" vertical="center"/>
    </xf>
    <xf numFmtId="180" fontId="31" fillId="0" borderId="1" xfId="72" applyNumberFormat="1" applyFont="1" applyFill="1" applyBorder="1" applyAlignment="1">
      <alignment horizontal="center" vertical="center"/>
    </xf>
    <xf numFmtId="0" fontId="3" fillId="0" borderId="1" xfId="59" applyNumberFormat="1" applyFont="1" applyFill="1" applyBorder="1" applyAlignment="1" applyProtection="1">
      <alignment horizontal="left" vertical="center"/>
    </xf>
    <xf numFmtId="38" fontId="6" fillId="0" borderId="1" xfId="72" applyNumberFormat="1" applyFont="1" applyFill="1" applyBorder="1" applyAlignment="1">
      <alignment vertical="center"/>
    </xf>
    <xf numFmtId="0" fontId="6" fillId="0" borderId="1" xfId="59" applyNumberFormat="1" applyFont="1" applyFill="1" applyBorder="1" applyAlignment="1" applyProtection="1">
      <alignment vertical="center"/>
    </xf>
    <xf numFmtId="0" fontId="4" fillId="0" borderId="1" xfId="59" applyNumberFormat="1" applyFont="1" applyFill="1" applyBorder="1" applyAlignment="1" applyProtection="1">
      <alignment vertical="center"/>
    </xf>
    <xf numFmtId="0" fontId="4" fillId="0" borderId="1" xfId="59" applyNumberFormat="1" applyFont="1" applyFill="1" applyBorder="1" applyAlignment="1" applyProtection="1">
      <alignment vertical="center" shrinkToFit="1"/>
    </xf>
    <xf numFmtId="0" fontId="6" fillId="0" borderId="1" xfId="59" applyNumberFormat="1" applyFont="1" applyFill="1" applyBorder="1" applyAlignment="1" applyProtection="1">
      <alignment horizontal="left" vertical="center"/>
    </xf>
    <xf numFmtId="0" fontId="4" fillId="0" borderId="1" xfId="59" applyNumberFormat="1" applyFont="1" applyFill="1" applyBorder="1" applyAlignment="1" applyProtection="1">
      <alignment horizontal="left" vertical="center"/>
    </xf>
    <xf numFmtId="0" fontId="6" fillId="0" borderId="0" xfId="49" applyFont="1" applyFill="1"/>
    <xf numFmtId="0" fontId="4" fillId="0" borderId="0" xfId="49" applyFont="1" applyFill="1"/>
    <xf numFmtId="0" fontId="24" fillId="0" borderId="0" xfId="49" applyFont="1" applyFill="1" applyAlignment="1">
      <alignment vertical="center"/>
    </xf>
    <xf numFmtId="180" fontId="24" fillId="0" borderId="0" xfId="49" applyNumberFormat="1" applyFont="1" applyFill="1"/>
    <xf numFmtId="38" fontId="24" fillId="0" borderId="0" xfId="49" applyNumberFormat="1" applyFont="1" applyFill="1" applyAlignment="1">
      <alignment vertical="center"/>
    </xf>
    <xf numFmtId="0" fontId="24" fillId="0" borderId="0" xfId="49" applyFont="1" applyFill="1" applyBorder="1"/>
    <xf numFmtId="0" fontId="24" fillId="0" borderId="0" xfId="49" applyFont="1" applyFill="1"/>
    <xf numFmtId="0" fontId="31" fillId="0" borderId="1" xfId="49" applyFont="1" applyFill="1" applyBorder="1" applyAlignment="1">
      <alignment horizontal="center" vertical="center"/>
    </xf>
    <xf numFmtId="0" fontId="6" fillId="0" borderId="1" xfId="49" applyFont="1" applyFill="1" applyBorder="1" applyAlignment="1">
      <alignment horizontal="center" vertical="center"/>
    </xf>
    <xf numFmtId="185" fontId="29" fillId="0" borderId="1" xfId="63" applyNumberFormat="1" applyFont="1" applyFill="1" applyBorder="1" applyAlignment="1">
      <alignment horizontal="right" vertical="center"/>
    </xf>
    <xf numFmtId="178" fontId="6" fillId="0" borderId="1" xfId="58" applyNumberFormat="1" applyFont="1" applyFill="1" applyBorder="1" applyAlignment="1">
      <alignment vertical="center" wrapText="1"/>
    </xf>
    <xf numFmtId="185" fontId="32" fillId="0" borderId="1" xfId="63" applyNumberFormat="1" applyFont="1" applyFill="1" applyBorder="1" applyAlignment="1">
      <alignment horizontal="right" vertical="center"/>
    </xf>
    <xf numFmtId="178" fontId="4" fillId="0" borderId="1" xfId="58" applyNumberFormat="1" applyFont="1" applyFill="1" applyBorder="1" applyAlignment="1">
      <alignment vertical="center" wrapText="1"/>
    </xf>
    <xf numFmtId="3" fontId="4" fillId="0" borderId="1" xfId="67" applyNumberFormat="1" applyFont="1" applyFill="1" applyBorder="1" applyAlignment="1" applyProtection="1">
      <alignment vertical="center" wrapText="1"/>
    </xf>
    <xf numFmtId="183" fontId="4" fillId="0" borderId="1" xfId="67" applyNumberFormat="1" applyFont="1" applyFill="1" applyBorder="1" applyAlignment="1" applyProtection="1">
      <alignment vertical="center"/>
    </xf>
    <xf numFmtId="0" fontId="4" fillId="0" borderId="1" xfId="49" applyFont="1" applyFill="1" applyBorder="1" applyAlignment="1">
      <alignment vertical="center"/>
    </xf>
    <xf numFmtId="180" fontId="4" fillId="0" borderId="1" xfId="49" applyNumberFormat="1" applyFont="1" applyFill="1" applyBorder="1"/>
    <xf numFmtId="0" fontId="6" fillId="0" borderId="1" xfId="49" applyFont="1" applyFill="1" applyBorder="1" applyAlignment="1">
      <alignment horizontal="left" vertical="center"/>
    </xf>
    <xf numFmtId="0" fontId="4" fillId="0" borderId="1" xfId="67" applyFont="1" applyFill="1" applyBorder="1" applyAlignment="1">
      <alignment horizontal="left" vertical="center"/>
    </xf>
    <xf numFmtId="178" fontId="4" fillId="0" borderId="1" xfId="58" applyNumberFormat="1" applyFont="1" applyFill="1" applyBorder="1" applyAlignment="1">
      <alignment horizontal="right" vertical="center" wrapText="1"/>
    </xf>
    <xf numFmtId="0" fontId="32" fillId="0" borderId="1" xfId="61" applyFont="1" applyFill="1" applyBorder="1">
      <alignment vertical="center"/>
    </xf>
    <xf numFmtId="3" fontId="4" fillId="3" borderId="1" xfId="59" applyNumberFormat="1" applyFont="1" applyFill="1" applyBorder="1" applyAlignment="1" applyProtection="1">
      <alignment horizontal="right" vertical="center"/>
    </xf>
    <xf numFmtId="0" fontId="32" fillId="0" borderId="1" xfId="63" applyFont="1" applyFill="1" applyBorder="1" applyAlignment="1">
      <alignment horizontal="right" vertical="center"/>
    </xf>
    <xf numFmtId="0" fontId="0" fillId="0" borderId="0" xfId="63" applyFill="1" applyBorder="1" applyAlignment="1">
      <alignment horizontal="center" vertical="center"/>
    </xf>
    <xf numFmtId="38" fontId="4" fillId="0" borderId="0" xfId="49" applyNumberFormat="1" applyFont="1" applyFill="1" applyAlignment="1">
      <alignment vertical="center"/>
    </xf>
    <xf numFmtId="0" fontId="33" fillId="0" borderId="0" xfId="63" applyFont="1" applyFill="1" applyAlignment="1">
      <alignment horizontal="left" vertical="center"/>
    </xf>
    <xf numFmtId="0" fontId="34" fillId="0" borderId="0" xfId="63" applyFont="1" applyFill="1" applyAlignment="1">
      <alignment horizontal="center" vertical="center"/>
    </xf>
    <xf numFmtId="0" fontId="0" fillId="0" borderId="0" xfId="63" applyFill="1">
      <alignment vertical="center"/>
    </xf>
    <xf numFmtId="0" fontId="0" fillId="0" borderId="10" xfId="63" applyFill="1" applyBorder="1" applyAlignment="1">
      <alignment horizontal="center" vertical="center"/>
    </xf>
    <xf numFmtId="0" fontId="0" fillId="0" borderId="0" xfId="63" applyFill="1" applyAlignment="1">
      <alignment horizontal="center" vertical="center"/>
    </xf>
    <xf numFmtId="183" fontId="29" fillId="0" borderId="0" xfId="63" applyNumberFormat="1" applyFont="1" applyFill="1" applyBorder="1" applyAlignment="1">
      <alignment horizontal="right" vertical="center"/>
    </xf>
    <xf numFmtId="183" fontId="35" fillId="0" borderId="0" xfId="63" applyNumberFormat="1" applyFont="1" applyFill="1" applyBorder="1" applyAlignment="1">
      <alignment horizontal="right" vertical="center"/>
    </xf>
    <xf numFmtId="183" fontId="3" fillId="0" borderId="0" xfId="67" applyNumberFormat="1" applyFont="1" applyFill="1" applyBorder="1" applyAlignment="1" applyProtection="1">
      <alignment horizontal="right" vertical="center"/>
    </xf>
    <xf numFmtId="0" fontId="36" fillId="0" borderId="0" xfId="63" applyFont="1" applyFill="1" applyBorder="1">
      <alignment vertical="center"/>
    </xf>
    <xf numFmtId="0" fontId="4" fillId="0" borderId="0" xfId="49" applyFont="1" applyFill="1" applyBorder="1"/>
    <xf numFmtId="180" fontId="4" fillId="0" borderId="0" xfId="49" applyNumberFormat="1" applyFont="1" applyFill="1" applyBorder="1"/>
    <xf numFmtId="183" fontId="8" fillId="0" borderId="0" xfId="63" applyNumberFormat="1" applyFont="1" applyFill="1" applyBorder="1" applyAlignment="1">
      <alignment horizontal="right" vertical="center"/>
    </xf>
    <xf numFmtId="183" fontId="1" fillId="0" borderId="0" xfId="63" applyNumberFormat="1" applyFont="1" applyFill="1" applyBorder="1" applyAlignment="1">
      <alignment horizontal="right" vertical="center"/>
    </xf>
    <xf numFmtId="0" fontId="24" fillId="0" borderId="0" xfId="49" applyFont="1" applyFill="1" applyBorder="1" applyAlignment="1">
      <alignment vertical="center"/>
    </xf>
    <xf numFmtId="0" fontId="32" fillId="0" borderId="0" xfId="73" applyFont="1" applyFill="1">
      <alignment vertical="center"/>
    </xf>
    <xf numFmtId="0" fontId="1" fillId="0" borderId="0" xfId="73" applyFont="1" applyFill="1">
      <alignment vertical="center"/>
    </xf>
    <xf numFmtId="0" fontId="0" fillId="0" borderId="0" xfId="73" applyFill="1">
      <alignment vertical="center"/>
    </xf>
    <xf numFmtId="0" fontId="25" fillId="0" borderId="0" xfId="64" applyFont="1" applyFill="1" applyAlignment="1">
      <alignment horizontal="left" vertical="center"/>
    </xf>
    <xf numFmtId="0" fontId="26" fillId="0" borderId="0" xfId="64" applyFont="1" applyFill="1" applyAlignment="1">
      <alignment horizontal="center" vertical="center" shrinkToFit="1"/>
    </xf>
    <xf numFmtId="0" fontId="37" fillId="0" borderId="0" xfId="64" applyFont="1" applyFill="1" applyBorder="1" applyAlignment="1">
      <alignment horizontal="center" vertical="center"/>
    </xf>
    <xf numFmtId="0" fontId="9" fillId="0" borderId="0" xfId="64" applyFont="1" applyFill="1" applyBorder="1" applyAlignment="1">
      <alignment horizontal="right" vertical="center"/>
    </xf>
    <xf numFmtId="0" fontId="11" fillId="0" borderId="3" xfId="64" applyFont="1" applyFill="1" applyBorder="1" applyAlignment="1">
      <alignment horizontal="right" vertical="center"/>
    </xf>
    <xf numFmtId="0" fontId="6" fillId="0" borderId="1" xfId="76" applyFont="1" applyFill="1" applyBorder="1" applyAlignment="1">
      <alignment horizontal="center" vertical="center"/>
    </xf>
    <xf numFmtId="176" fontId="29" fillId="0" borderId="1" xfId="64" applyNumberFormat="1" applyFont="1" applyFill="1" applyBorder="1" applyAlignment="1">
      <alignment vertical="center"/>
    </xf>
    <xf numFmtId="0" fontId="38" fillId="0" borderId="1" xfId="64" applyFont="1" applyFill="1" applyBorder="1" applyAlignment="1">
      <alignment horizontal="left" vertical="center"/>
    </xf>
    <xf numFmtId="180" fontId="32" fillId="0" borderId="1" xfId="64" applyNumberFormat="1" applyFont="1" applyFill="1" applyBorder="1" applyAlignment="1">
      <alignment horizontal="left" vertical="center" indent="1"/>
    </xf>
    <xf numFmtId="176" fontId="32" fillId="0" borderId="1" xfId="64" applyNumberFormat="1" applyFont="1" applyFill="1" applyBorder="1" applyAlignment="1">
      <alignment vertical="center"/>
    </xf>
    <xf numFmtId="0" fontId="32" fillId="0" borderId="1" xfId="73" applyFont="1" applyFill="1" applyBorder="1" applyAlignment="1">
      <alignment horizontal="left" vertical="center" indent="2"/>
    </xf>
    <xf numFmtId="176" fontId="39" fillId="0" borderId="1" xfId="0" applyNumberFormat="1" applyFont="1" applyFill="1" applyBorder="1" applyAlignment="1">
      <alignment horizontal="right" vertical="center"/>
    </xf>
    <xf numFmtId="0" fontId="6" fillId="0" borderId="0" xfId="67" applyFont="1" applyFill="1" applyAlignment="1">
      <alignment vertical="center"/>
    </xf>
    <xf numFmtId="0" fontId="40" fillId="0" borderId="0" xfId="67" applyFont="1" applyFill="1" applyAlignment="1">
      <alignment vertical="center"/>
    </xf>
    <xf numFmtId="0" fontId="41" fillId="0" borderId="0" xfId="67" applyFont="1" applyFill="1" applyAlignment="1">
      <alignment vertical="center"/>
    </xf>
    <xf numFmtId="180" fontId="9" fillId="0" borderId="0" xfId="67" applyNumberFormat="1" applyFont="1" applyFill="1" applyAlignment="1">
      <alignment vertical="center"/>
    </xf>
    <xf numFmtId="0" fontId="9" fillId="0" borderId="0" xfId="67" applyFont="1" applyFill="1" applyAlignment="1">
      <alignment vertical="center"/>
    </xf>
    <xf numFmtId="0" fontId="0" fillId="0" borderId="0" xfId="64" applyFill="1">
      <alignment vertical="center"/>
    </xf>
    <xf numFmtId="0" fontId="26" fillId="0" borderId="0" xfId="64" applyFont="1" applyFill="1" applyAlignment="1">
      <alignment horizontal="center" vertical="center"/>
    </xf>
    <xf numFmtId="183" fontId="12" fillId="0" borderId="11" xfId="76" applyNumberFormat="1" applyFont="1" applyFill="1" applyBorder="1" applyAlignment="1">
      <alignment horizontal="center" vertical="center"/>
    </xf>
    <xf numFmtId="183" fontId="12" fillId="0" borderId="4" xfId="76" applyNumberFormat="1" applyFont="1" applyFill="1" applyBorder="1" applyAlignment="1">
      <alignment horizontal="center" vertical="center"/>
    </xf>
    <xf numFmtId="183" fontId="12" fillId="0" borderId="5" xfId="76" applyNumberFormat="1" applyFont="1" applyFill="1" applyBorder="1" applyAlignment="1">
      <alignment horizontal="center" vertical="center"/>
    </xf>
    <xf numFmtId="183" fontId="12" fillId="0" borderId="12" xfId="76" applyNumberFormat="1" applyFont="1" applyFill="1" applyBorder="1" applyAlignment="1">
      <alignment horizontal="center" vertical="center"/>
    </xf>
    <xf numFmtId="14" fontId="6" fillId="0" borderId="1" xfId="68" applyNumberFormat="1" applyFont="1" applyFill="1" applyBorder="1" applyAlignment="1" applyProtection="1">
      <alignment horizontal="center" vertical="center"/>
      <protection locked="0"/>
    </xf>
    <xf numFmtId="178" fontId="6" fillId="0" borderId="1" xfId="64" applyNumberFormat="1" applyFont="1" applyFill="1" applyBorder="1">
      <alignment vertical="center"/>
    </xf>
    <xf numFmtId="0" fontId="4" fillId="0" borderId="1" xfId="58" applyFont="1" applyFill="1" applyBorder="1" applyAlignment="1">
      <alignment horizontal="center" vertical="center"/>
    </xf>
    <xf numFmtId="178" fontId="16" fillId="0" borderId="1" xfId="64" applyNumberFormat="1" applyFont="1" applyFill="1" applyBorder="1">
      <alignment vertical="center"/>
    </xf>
    <xf numFmtId="178" fontId="16" fillId="0" borderId="1" xfId="64" applyNumberFormat="1" applyFont="1" applyFill="1" applyBorder="1" applyAlignment="1">
      <alignment horizontal="right" vertical="center"/>
    </xf>
    <xf numFmtId="0" fontId="24" fillId="0" borderId="0" xfId="76" applyFont="1" applyFill="1" applyAlignment="1">
      <alignment vertical="center"/>
    </xf>
    <xf numFmtId="0" fontId="4" fillId="0" borderId="0" xfId="76" applyFont="1" applyFill="1"/>
    <xf numFmtId="180" fontId="24" fillId="0" borderId="0" xfId="76" applyNumberFormat="1" applyFont="1" applyFill="1" applyAlignment="1">
      <alignment horizontal="right" wrapText="1"/>
    </xf>
    <xf numFmtId="0" fontId="24" fillId="0" borderId="0" xfId="76" applyFont="1" applyFill="1" applyAlignment="1">
      <alignment wrapText="1"/>
    </xf>
    <xf numFmtId="0" fontId="24" fillId="0" borderId="0" xfId="76" applyFont="1" applyFill="1"/>
    <xf numFmtId="0" fontId="25" fillId="0" borderId="0" xfId="63" applyFont="1" applyFill="1" applyAlignment="1">
      <alignment horizontal="left" vertical="center" wrapText="1"/>
    </xf>
    <xf numFmtId="0" fontId="34" fillId="0" borderId="0" xfId="63" applyFont="1" applyFill="1" applyAlignment="1">
      <alignment horizontal="center" vertical="center" wrapText="1"/>
    </xf>
    <xf numFmtId="0" fontId="0" fillId="0" borderId="3" xfId="63" applyFill="1" applyBorder="1" applyAlignment="1">
      <alignment horizontal="center" vertical="center" wrapText="1"/>
    </xf>
    <xf numFmtId="0" fontId="24" fillId="0" borderId="0" xfId="76" applyFont="1" applyFill="1" applyAlignment="1">
      <alignment vertical="center" wrapText="1"/>
    </xf>
    <xf numFmtId="183" fontId="12" fillId="0" borderId="1" xfId="76" applyNumberFormat="1" applyFont="1" applyFill="1" applyBorder="1" applyAlignment="1">
      <alignment horizontal="center" vertical="center" wrapText="1"/>
    </xf>
    <xf numFmtId="183" fontId="6" fillId="0" borderId="1" xfId="76" applyNumberFormat="1" applyFont="1" applyFill="1" applyBorder="1" applyAlignment="1">
      <alignment horizontal="left" vertical="center" wrapText="1"/>
    </xf>
    <xf numFmtId="3" fontId="6" fillId="0" borderId="1" xfId="59" applyNumberFormat="1" applyFont="1" applyFill="1" applyBorder="1" applyAlignment="1" applyProtection="1">
      <alignment horizontal="right" vertical="center" wrapText="1"/>
    </xf>
    <xf numFmtId="183" fontId="29" fillId="0" borderId="1" xfId="63" applyNumberFormat="1" applyFont="1" applyFill="1" applyBorder="1" applyAlignment="1">
      <alignment horizontal="right" vertical="center" wrapText="1"/>
    </xf>
    <xf numFmtId="0" fontId="42" fillId="0" borderId="1" xfId="63" applyFont="1" applyFill="1" applyBorder="1" applyAlignment="1">
      <alignment vertical="center" wrapText="1"/>
    </xf>
    <xf numFmtId="180" fontId="7" fillId="0" borderId="1" xfId="61" applyNumberFormat="1" applyFont="1" applyFill="1" applyBorder="1" applyAlignment="1">
      <alignment horizontal="right" vertical="center" wrapText="1"/>
    </xf>
    <xf numFmtId="0" fontId="4" fillId="0" borderId="1" xfId="59" applyNumberFormat="1" applyFont="1" applyFill="1" applyBorder="1" applyAlignment="1" applyProtection="1">
      <alignment vertical="center" wrapText="1"/>
    </xf>
    <xf numFmtId="3" fontId="4" fillId="0" borderId="1" xfId="59" applyNumberFormat="1" applyFont="1" applyFill="1" applyBorder="1" applyAlignment="1" applyProtection="1">
      <alignment horizontal="right" vertical="center" wrapText="1"/>
    </xf>
    <xf numFmtId="180" fontId="16" fillId="0" borderId="1" xfId="61" applyNumberFormat="1" applyFont="1" applyFill="1" applyBorder="1" applyAlignment="1">
      <alignment horizontal="right" vertical="center" wrapText="1"/>
    </xf>
    <xf numFmtId="180" fontId="21" fillId="0" borderId="1" xfId="63" applyNumberFormat="1" applyFont="1" applyFill="1" applyBorder="1" applyAlignment="1">
      <alignment horizontal="right" vertical="center"/>
    </xf>
    <xf numFmtId="180" fontId="21" fillId="0" borderId="1" xfId="63" applyNumberFormat="1" applyFont="1" applyFill="1" applyBorder="1" applyAlignment="1">
      <alignment horizontal="left" vertical="center" wrapText="1" indent="7"/>
    </xf>
    <xf numFmtId="0" fontId="4" fillId="0" borderId="1" xfId="59" applyNumberFormat="1" applyFont="1" applyFill="1" applyBorder="1" applyAlignment="1" applyProtection="1">
      <alignment vertical="center" wrapText="1" shrinkToFit="1"/>
    </xf>
    <xf numFmtId="0" fontId="21" fillId="0" borderId="1" xfId="63" applyFont="1" applyFill="1" applyBorder="1" applyAlignment="1">
      <alignment vertical="center" wrapText="1"/>
    </xf>
    <xf numFmtId="0" fontId="21" fillId="0" borderId="1" xfId="63" applyFont="1" applyFill="1" applyBorder="1">
      <alignment vertical="center"/>
    </xf>
    <xf numFmtId="0" fontId="6" fillId="0" borderId="1" xfId="59" applyNumberFormat="1" applyFont="1" applyFill="1" applyBorder="1" applyAlignment="1" applyProtection="1">
      <alignment vertical="center" wrapText="1"/>
    </xf>
    <xf numFmtId="0" fontId="21" fillId="0" borderId="1" xfId="63" applyFont="1" applyFill="1" applyBorder="1" applyAlignment="1">
      <alignment horizontal="left" vertical="center" wrapText="1" indent="5"/>
    </xf>
    <xf numFmtId="180" fontId="21" fillId="0" borderId="1" xfId="63" applyNumberFormat="1" applyFont="1" applyFill="1" applyBorder="1">
      <alignment vertical="center"/>
    </xf>
    <xf numFmtId="180" fontId="16" fillId="0" borderId="11" xfId="61" applyNumberFormat="1" applyFont="1" applyFill="1" applyBorder="1" applyAlignment="1">
      <alignment horizontal="right" vertical="center" wrapText="1"/>
    </xf>
    <xf numFmtId="0" fontId="11" fillId="0" borderId="0" xfId="76" applyFont="1" applyFill="1" applyBorder="1" applyAlignment="1">
      <alignment horizontal="left" vertical="center" wrapText="1"/>
    </xf>
    <xf numFmtId="0" fontId="4" fillId="0" borderId="0" xfId="49" applyFill="1"/>
    <xf numFmtId="180" fontId="4" fillId="0" borderId="0" xfId="49" applyNumberFormat="1" applyFill="1"/>
    <xf numFmtId="0" fontId="5" fillId="0" borderId="0" xfId="63" applyFont="1" applyFill="1" applyAlignment="1">
      <alignment horizontal="center" vertical="center" wrapText="1"/>
    </xf>
    <xf numFmtId="0" fontId="43" fillId="0" borderId="0" xfId="63" applyFont="1" applyFill="1" applyAlignment="1">
      <alignment horizontal="center" vertical="center"/>
    </xf>
    <xf numFmtId="0" fontId="4" fillId="0" borderId="0" xfId="49" applyFont="1" applyFill="1" applyAlignment="1">
      <alignment vertical="center"/>
    </xf>
    <xf numFmtId="183" fontId="6" fillId="0" borderId="1" xfId="76" applyNumberFormat="1" applyFont="1" applyFill="1" applyBorder="1" applyAlignment="1">
      <alignment horizontal="center" vertical="center"/>
    </xf>
    <xf numFmtId="187" fontId="32" fillId="0" borderId="1" xfId="9" applyNumberFormat="1" applyFont="1" applyFill="1" applyBorder="1">
      <alignment vertical="center"/>
    </xf>
    <xf numFmtId="183" fontId="6" fillId="0" borderId="1" xfId="76" applyNumberFormat="1" applyFont="1" applyFill="1" applyBorder="1" applyAlignment="1">
      <alignment horizontal="left" vertical="center"/>
    </xf>
    <xf numFmtId="183" fontId="4" fillId="0" borderId="1" xfId="76" applyNumberFormat="1" applyFont="1" applyFill="1" applyBorder="1" applyAlignment="1">
      <alignment horizontal="left" vertical="center"/>
    </xf>
    <xf numFmtId="0" fontId="4" fillId="0" borderId="0" xfId="67" applyFont="1" applyFill="1" applyAlignment="1">
      <alignment vertical="center"/>
    </xf>
    <xf numFmtId="0" fontId="4" fillId="0" borderId="0" xfId="67" applyFont="1" applyFill="1" applyAlignment="1">
      <alignment horizontal="left"/>
    </xf>
    <xf numFmtId="0" fontId="16" fillId="0" borderId="0" xfId="67" applyFont="1" applyFill="1" applyAlignment="1">
      <alignment horizontal="center" vertical="center"/>
    </xf>
    <xf numFmtId="0" fontId="16" fillId="0" borderId="0" xfId="67" applyFont="1" applyFill="1" applyAlignment="1">
      <alignment vertical="center"/>
    </xf>
    <xf numFmtId="183" fontId="16" fillId="0" borderId="0" xfId="67" applyNumberFormat="1" applyFont="1" applyFill="1" applyBorder="1" applyAlignment="1">
      <alignment vertical="center"/>
    </xf>
    <xf numFmtId="0" fontId="26" fillId="0" borderId="0" xfId="63" applyFont="1" applyFill="1" applyAlignment="1">
      <alignment horizontal="center" vertical="center" shrinkToFit="1"/>
    </xf>
    <xf numFmtId="0" fontId="28" fillId="0" borderId="3" xfId="63" applyFont="1" applyFill="1" applyBorder="1" applyAlignment="1">
      <alignment vertical="center"/>
    </xf>
    <xf numFmtId="0" fontId="44" fillId="0" borderId="1" xfId="49" applyNumberFormat="1" applyFont="1" applyFill="1" applyBorder="1" applyAlignment="1" applyProtection="1">
      <alignment horizontal="center" vertical="center" shrinkToFit="1"/>
    </xf>
    <xf numFmtId="183" fontId="31" fillId="0" borderId="1" xfId="76" applyNumberFormat="1" applyFont="1" applyFill="1" applyBorder="1" applyAlignment="1">
      <alignment horizontal="center" vertical="center" shrinkToFit="1"/>
    </xf>
    <xf numFmtId="183" fontId="12" fillId="0" borderId="1" xfId="76" applyNumberFormat="1" applyFont="1" applyFill="1" applyBorder="1" applyAlignment="1">
      <alignment horizontal="center" vertical="center" shrinkToFit="1"/>
    </xf>
    <xf numFmtId="0" fontId="16" fillId="0" borderId="0" xfId="67" applyFont="1" applyFill="1" applyAlignment="1">
      <alignment vertical="center" shrinkToFit="1"/>
    </xf>
    <xf numFmtId="0" fontId="16" fillId="0" borderId="0" xfId="67" applyFont="1" applyFill="1" applyAlignment="1">
      <alignment horizontal="right" vertical="center" shrinkToFit="1"/>
    </xf>
    <xf numFmtId="0" fontId="4" fillId="0" borderId="0" xfId="67" applyFont="1" applyFill="1" applyBorder="1" applyAlignment="1">
      <alignment vertical="center"/>
    </xf>
    <xf numFmtId="0" fontId="3" fillId="0" borderId="1" xfId="59" applyNumberFormat="1" applyFont="1" applyFill="1" applyBorder="1" applyAlignment="1" applyProtection="1">
      <alignment horizontal="left" vertical="center" shrinkToFit="1"/>
    </xf>
    <xf numFmtId="3" fontId="4" fillId="0" borderId="1" xfId="0" applyNumberFormat="1" applyFont="1" applyFill="1" applyBorder="1" applyAlignment="1" applyProtection="1">
      <alignment horizontal="right" vertical="center" shrinkToFit="1"/>
    </xf>
    <xf numFmtId="0" fontId="4" fillId="0" borderId="0" xfId="67" applyFont="1" applyFill="1" applyAlignment="1">
      <alignment horizontal="right" vertical="center" shrinkToFit="1"/>
    </xf>
    <xf numFmtId="183" fontId="3" fillId="0" borderId="1" xfId="59" applyNumberFormat="1" applyFont="1" applyFill="1" applyBorder="1" applyAlignment="1" applyProtection="1">
      <alignment horizontal="left" vertical="center" shrinkToFit="1"/>
    </xf>
    <xf numFmtId="0" fontId="4" fillId="0" borderId="0" xfId="67" applyFont="1" applyFill="1" applyBorder="1" applyAlignment="1">
      <alignment horizontal="left" wrapText="1"/>
    </xf>
    <xf numFmtId="183" fontId="3" fillId="0" borderId="1" xfId="59" applyNumberFormat="1" applyFont="1" applyFill="1" applyBorder="1" applyAlignment="1" applyProtection="1">
      <alignment horizontal="left" shrinkToFit="1"/>
    </xf>
    <xf numFmtId="183" fontId="4" fillId="0" borderId="1" xfId="76" applyNumberFormat="1" applyFont="1" applyFill="1" applyBorder="1" applyAlignment="1">
      <alignment horizontal="left"/>
    </xf>
    <xf numFmtId="0" fontId="0" fillId="0" borderId="0" xfId="63" applyFill="1" applyAlignment="1">
      <alignment vertical="center"/>
    </xf>
    <xf numFmtId="0" fontId="45" fillId="0" borderId="0" xfId="63" applyFont="1" applyFill="1">
      <alignment vertical="center"/>
    </xf>
    <xf numFmtId="0" fontId="35" fillId="0" borderId="0" xfId="63" applyFont="1" applyFill="1">
      <alignment vertical="center"/>
    </xf>
    <xf numFmtId="0" fontId="0" fillId="0" borderId="0" xfId="63" applyFill="1" applyAlignment="1">
      <alignment horizontal="left"/>
    </xf>
    <xf numFmtId="0" fontId="5" fillId="0" borderId="0" xfId="63" applyFont="1" applyFill="1" applyAlignment="1">
      <alignment horizontal="center" vertical="center"/>
    </xf>
    <xf numFmtId="0" fontId="46" fillId="0" borderId="0" xfId="63" applyFont="1" applyFill="1" applyAlignment="1">
      <alignment horizontal="center" vertical="center"/>
    </xf>
    <xf numFmtId="0" fontId="6" fillId="0" borderId="1" xfId="63" applyFont="1" applyFill="1" applyBorder="1" applyAlignment="1">
      <alignment horizontal="center" vertical="center" shrinkToFit="1"/>
    </xf>
    <xf numFmtId="3" fontId="6" fillId="0" borderId="1" xfId="49" applyNumberFormat="1" applyFont="1" applyFill="1" applyBorder="1" applyAlignment="1" applyProtection="1">
      <alignment horizontal="right" vertical="center" shrinkToFit="1"/>
    </xf>
    <xf numFmtId="188" fontId="6" fillId="0" borderId="1" xfId="61" applyNumberFormat="1" applyFont="1" applyFill="1" applyBorder="1" applyAlignment="1">
      <alignment horizontal="right" vertical="center" shrinkToFit="1"/>
    </xf>
    <xf numFmtId="3" fontId="6" fillId="0" borderId="1" xfId="58" applyNumberFormat="1" applyFont="1" applyFill="1" applyBorder="1" applyAlignment="1">
      <alignment horizontal="right" vertical="center" shrinkToFit="1"/>
    </xf>
    <xf numFmtId="0" fontId="6" fillId="0" borderId="1" xfId="63" applyFont="1" applyFill="1" applyBorder="1" applyAlignment="1">
      <alignment horizontal="left" vertical="center"/>
    </xf>
    <xf numFmtId="3" fontId="6" fillId="0" borderId="1" xfId="49" applyNumberFormat="1" applyFont="1" applyFill="1" applyBorder="1" applyAlignment="1" applyProtection="1">
      <alignment horizontal="right" vertical="center"/>
    </xf>
    <xf numFmtId="188" fontId="6" fillId="0" borderId="1" xfId="61" applyNumberFormat="1" applyFont="1" applyFill="1" applyBorder="1" applyAlignment="1">
      <alignment horizontal="right" vertical="center"/>
    </xf>
    <xf numFmtId="3" fontId="6" fillId="0" borderId="1" xfId="58" applyNumberFormat="1" applyFont="1" applyFill="1" applyBorder="1" applyAlignment="1">
      <alignment horizontal="right" vertical="center"/>
    </xf>
    <xf numFmtId="0" fontId="11" fillId="0" borderId="1" xfId="63" applyFont="1" applyFill="1" applyBorder="1" applyAlignment="1">
      <alignment vertical="center" shrinkToFit="1"/>
    </xf>
    <xf numFmtId="3" fontId="4" fillId="0" borderId="1" xfId="49" applyNumberFormat="1" applyFont="1" applyFill="1" applyBorder="1" applyAlignment="1" applyProtection="1">
      <alignment horizontal="right" vertical="center"/>
    </xf>
    <xf numFmtId="188" fontId="4" fillId="0" borderId="1" xfId="61" applyNumberFormat="1" applyFont="1" applyFill="1" applyBorder="1" applyAlignment="1">
      <alignment horizontal="right" vertical="center"/>
    </xf>
    <xf numFmtId="3" fontId="4" fillId="0" borderId="1" xfId="58" applyNumberFormat="1" applyFont="1" applyFill="1" applyBorder="1" applyAlignment="1">
      <alignment horizontal="right" vertical="center"/>
    </xf>
    <xf numFmtId="0" fontId="6" fillId="0" borderId="1" xfId="63" applyFont="1" applyFill="1" applyBorder="1" applyAlignment="1">
      <alignment horizontal="right" vertical="center"/>
    </xf>
    <xf numFmtId="0" fontId="4" fillId="0" borderId="1" xfId="61" applyFont="1" applyFill="1" applyBorder="1" applyAlignment="1">
      <alignment vertical="center" shrinkToFit="1"/>
    </xf>
    <xf numFmtId="0" fontId="4" fillId="0" borderId="1" xfId="63" applyFont="1" applyFill="1" applyBorder="1" applyAlignment="1">
      <alignment horizontal="right" vertical="center"/>
    </xf>
    <xf numFmtId="0" fontId="11" fillId="0" borderId="1" xfId="61" applyFont="1" applyFill="1" applyBorder="1" applyAlignment="1">
      <alignment vertical="center" shrinkToFit="1"/>
    </xf>
    <xf numFmtId="183" fontId="6" fillId="0" borderId="1" xfId="61" applyNumberFormat="1" applyFont="1" applyFill="1" applyBorder="1" applyAlignment="1">
      <alignment horizontal="right" vertical="center"/>
    </xf>
    <xf numFmtId="180" fontId="4" fillId="0" borderId="1" xfId="61" applyNumberFormat="1" applyFont="1" applyFill="1" applyBorder="1" applyAlignment="1">
      <alignment horizontal="right" vertical="center"/>
    </xf>
    <xf numFmtId="0" fontId="11" fillId="0" borderId="11" xfId="61" applyFont="1" applyFill="1" applyBorder="1" applyAlignment="1">
      <alignment vertical="center" shrinkToFit="1"/>
    </xf>
    <xf numFmtId="180" fontId="4" fillId="3" borderId="1" xfId="61" applyNumberFormat="1" applyFont="1" applyFill="1" applyBorder="1" applyAlignment="1">
      <alignment horizontal="right" vertical="center"/>
    </xf>
    <xf numFmtId="0" fontId="11" fillId="0" borderId="2" xfId="61" applyFont="1" applyFill="1" applyBorder="1" applyAlignment="1">
      <alignment horizontal="left" wrapText="1" shrinkToFit="1"/>
    </xf>
    <xf numFmtId="0" fontId="11" fillId="0" borderId="2" xfId="61" applyFont="1" applyFill="1" applyBorder="1" applyAlignment="1">
      <alignment horizontal="right" wrapText="1" shrinkToFit="1"/>
    </xf>
    <xf numFmtId="0" fontId="47" fillId="0" borderId="3" xfId="63" applyFont="1" applyFill="1" applyBorder="1" applyAlignment="1">
      <alignment vertical="center"/>
    </xf>
    <xf numFmtId="185" fontId="6" fillId="0" borderId="1" xfId="63" applyNumberFormat="1" applyFont="1" applyFill="1" applyBorder="1" applyAlignment="1">
      <alignment horizontal="right" vertical="center" shrinkToFit="1"/>
    </xf>
    <xf numFmtId="0" fontId="6" fillId="0" borderId="1" xfId="63" applyFont="1" applyFill="1" applyBorder="1" applyAlignment="1">
      <alignment horizontal="center" vertical="center"/>
    </xf>
    <xf numFmtId="185" fontId="6" fillId="0" borderId="1" xfId="63" applyNumberFormat="1" applyFont="1" applyFill="1" applyBorder="1" applyAlignment="1">
      <alignment horizontal="right" vertical="center"/>
    </xf>
    <xf numFmtId="0" fontId="6" fillId="0" borderId="1" xfId="81" applyFont="1" applyFill="1" applyBorder="1" applyAlignment="1" applyProtection="1">
      <alignment horizontal="left" vertical="center" wrapText="1"/>
      <protection locked="0"/>
    </xf>
    <xf numFmtId="185" fontId="4" fillId="0" borderId="1" xfId="63" applyNumberFormat="1" applyFont="1" applyFill="1" applyBorder="1" applyAlignment="1">
      <alignment horizontal="right" vertical="center"/>
    </xf>
    <xf numFmtId="0" fontId="11" fillId="0" borderId="1" xfId="61" applyFont="1" applyFill="1" applyBorder="1">
      <alignment vertical="center"/>
    </xf>
    <xf numFmtId="0" fontId="0" fillId="0" borderId="0" xfId="63" applyFill="1" applyAlignment="1">
      <alignment horizontal="right" vertical="center"/>
    </xf>
    <xf numFmtId="3" fontId="4" fillId="3" borderId="1" xfId="49" applyNumberFormat="1" applyFont="1" applyFill="1" applyBorder="1" applyAlignment="1" applyProtection="1">
      <alignment horizontal="right" vertical="center"/>
    </xf>
    <xf numFmtId="0" fontId="11" fillId="0" borderId="11" xfId="61" applyFont="1" applyFill="1" applyBorder="1">
      <alignment vertical="center"/>
    </xf>
    <xf numFmtId="187" fontId="4" fillId="0" borderId="1" xfId="58" applyNumberFormat="1" applyFont="1" applyFill="1" applyBorder="1" applyAlignment="1">
      <alignment horizontal="right" vertical="center" wrapText="1"/>
    </xf>
    <xf numFmtId="0" fontId="48" fillId="0" borderId="0" xfId="0" applyFont="1" applyAlignment="1">
      <alignment horizontal="left" vertical="top" wrapText="1"/>
    </xf>
    <xf numFmtId="0" fontId="49" fillId="0" borderId="0" xfId="0" applyFont="1" applyAlignment="1">
      <alignment horizontal="left" vertical="top" wrapText="1"/>
    </xf>
    <xf numFmtId="0" fontId="50" fillId="0" borderId="0" xfId="0" applyFont="1">
      <alignment vertical="center"/>
    </xf>
  </cellXfs>
  <cellStyles count="91">
    <cellStyle name="常规" xfId="0" builtinId="0"/>
    <cellStyle name="货币[0]" xfId="1" builtinId="7"/>
    <cellStyle name="20% - 强调文字颜色 3" xfId="2" builtinId="38"/>
    <cellStyle name="输入" xfId="3" builtinId="20"/>
    <cellStyle name="货币" xfId="4" builtinId="4"/>
    <cellStyle name="常规 13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千位分隔[0] 2 2 3 2" xfId="14"/>
    <cellStyle name="常规 13 3" xfId="15"/>
    <cellStyle name="注释" xfId="16" builtinId="10"/>
    <cellStyle name="常规 6" xfId="17"/>
    <cellStyle name="百分比 2" xfId="18"/>
    <cellStyle name="60% - 强调文字颜色 2" xfId="19" builtinId="36"/>
    <cellStyle name="标题 4" xfId="20" builtinId="19"/>
    <cellStyle name="警告文本" xfId="21" builtinId="11"/>
    <cellStyle name="标题" xfId="22" builtinId="15"/>
    <cellStyle name="常规 5 2" xfId="23"/>
    <cellStyle name="解释性文本" xfId="24" builtinId="53"/>
    <cellStyle name="百分比 2 2" xfId="25"/>
    <cellStyle name="标题 1" xfId="26" builtinId="16"/>
    <cellStyle name="标题 2" xfId="27" builtinId="17"/>
    <cellStyle name="常规 5 2 2" xfId="28"/>
    <cellStyle name="60% - 强调文字颜色 1" xfId="29" builtinId="32"/>
    <cellStyle name="标题 3" xfId="30" builtinId="18"/>
    <cellStyle name="60% - 强调文字颜色 4" xfId="31" builtinId="44"/>
    <cellStyle name="输出" xfId="32" builtinId="21"/>
    <cellStyle name="计算" xfId="33" builtinId="22"/>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常规 2 2 3" xfId="45"/>
    <cellStyle name="20% - 强调文字颜色 2" xfId="46" builtinId="34"/>
    <cellStyle name="40% - 强调文字颜色 2" xfId="47" builtinId="35"/>
    <cellStyle name="强调文字颜色 3" xfId="48" builtinId="37"/>
    <cellStyle name="常规 3 2" xfId="49"/>
    <cellStyle name="强调文字颜色 4" xfId="50" builtinId="41"/>
    <cellStyle name="20% - 强调文字颜色 4" xfId="51" builtinId="42"/>
    <cellStyle name="40% - 强调文字颜色 4" xfId="52" builtinId="43"/>
    <cellStyle name="强调文字颜色 5" xfId="53" builtinId="45"/>
    <cellStyle name="常规 2 2" xfId="54"/>
    <cellStyle name="40% - 强调文字颜色 5" xfId="55" builtinId="47"/>
    <cellStyle name="60% - 强调文字颜色 5" xfId="56" builtinId="48"/>
    <cellStyle name="强调文字颜色 6" xfId="57" builtinId="49"/>
    <cellStyle name="常规 10" xfId="58"/>
    <cellStyle name="常规 2 3" xfId="59"/>
    <cellStyle name="40% - 强调文字颜色 6" xfId="60" builtinId="51"/>
    <cellStyle name="常规 2 3 2" xfId="61"/>
    <cellStyle name="60% - 强调文字颜色 6" xfId="62" builtinId="52"/>
    <cellStyle name="常规 2" xfId="63"/>
    <cellStyle name="常规 2 2 3 2" xfId="64"/>
    <cellStyle name="常规 2 3 2 2" xfId="65"/>
    <cellStyle name="常规 2 4" xfId="66"/>
    <cellStyle name="常规 3" xfId="67"/>
    <cellStyle name="常规_2007人代会数据 2" xfId="68"/>
    <cellStyle name="常规 3 2 2" xfId="69"/>
    <cellStyle name="常规 3 2 3" xfId="70"/>
    <cellStyle name="常规 3 2 3 2" xfId="71"/>
    <cellStyle name="常规 3 3" xfId="72"/>
    <cellStyle name="常规 3 4" xfId="73"/>
    <cellStyle name="常规 3 4 2" xfId="74"/>
    <cellStyle name="常规 3 5" xfId="75"/>
    <cellStyle name="常规 4" xfId="76"/>
    <cellStyle name="常规 4 2" xfId="77"/>
    <cellStyle name="常规 4 2 2" xfId="78"/>
    <cellStyle name="常规 5" xfId="79"/>
    <cellStyle name="常规 5 3" xfId="80"/>
    <cellStyle name="常规 9" xfId="81"/>
    <cellStyle name="千位分隔 3" xfId="82"/>
    <cellStyle name="千位分隔 3 2" xfId="83"/>
    <cellStyle name="千位分隔 3 2 2" xfId="84"/>
    <cellStyle name="千位分隔 3 3" xfId="85"/>
    <cellStyle name="千位分隔[0] 2 2 3" xfId="86"/>
    <cellStyle name="千位分隔[0] 3 2" xfId="87"/>
    <cellStyle name="千位分隔[0] 3 2 2" xfId="88"/>
    <cellStyle name="千位分隔[0] 3 2 2 2" xfId="89"/>
    <cellStyle name="千位分隔[0] 3 2 3" xfId="9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6"/>
  <sheetViews>
    <sheetView tabSelected="1" zoomScale="85" zoomScaleNormal="85" workbookViewId="0">
      <selection activeCell="E13" sqref="E13"/>
    </sheetView>
  </sheetViews>
  <sheetFormatPr defaultColWidth="9" defaultRowHeight="13.5" outlineLevelCol="5"/>
  <cols>
    <col min="1" max="3" width="20.625" customWidth="1"/>
    <col min="4" max="4" width="31.0416666666667" customWidth="1"/>
    <col min="5" max="5" width="28.875" customWidth="1"/>
  </cols>
  <sheetData>
    <row r="1" ht="27" customHeight="1" spans="1:4">
      <c r="A1" s="323" t="s">
        <v>0</v>
      </c>
      <c r="B1" s="324"/>
      <c r="C1" s="324"/>
      <c r="D1" s="324"/>
    </row>
    <row r="2" ht="27" customHeight="1" spans="1:4">
      <c r="A2" s="324"/>
      <c r="B2" s="324"/>
      <c r="C2" s="324"/>
      <c r="D2" s="324"/>
    </row>
    <row r="3" ht="27" customHeight="1" spans="1:4">
      <c r="A3" s="324"/>
      <c r="B3" s="324"/>
      <c r="C3" s="324"/>
      <c r="D3" s="324"/>
    </row>
    <row r="4" ht="27" customHeight="1" spans="1:4">
      <c r="A4" s="324"/>
      <c r="B4" s="324"/>
      <c r="C4" s="324"/>
      <c r="D4" s="324"/>
    </row>
    <row r="5" ht="27" customHeight="1" spans="1:4">
      <c r="A5" s="324"/>
      <c r="B5" s="324"/>
      <c r="C5" s="324"/>
      <c r="D5" s="324"/>
    </row>
    <row r="6" ht="27" customHeight="1" spans="1:4">
      <c r="A6" s="324"/>
      <c r="B6" s="324"/>
      <c r="C6" s="324"/>
      <c r="D6" s="324"/>
    </row>
    <row r="7" ht="27" customHeight="1" spans="1:6">
      <c r="A7" s="324"/>
      <c r="B7" s="324"/>
      <c r="C7" s="324"/>
      <c r="D7" s="324"/>
      <c r="F7" s="325"/>
    </row>
    <row r="8" ht="27" customHeight="1" spans="1:4">
      <c r="A8" s="324"/>
      <c r="B8" s="324"/>
      <c r="C8" s="324"/>
      <c r="D8" s="324"/>
    </row>
    <row r="9" ht="27" customHeight="1" spans="1:4">
      <c r="A9" s="324"/>
      <c r="B9" s="324"/>
      <c r="C9" s="324"/>
      <c r="D9" s="324"/>
    </row>
    <row r="10" ht="27" customHeight="1" spans="1:4">
      <c r="A10" s="324"/>
      <c r="B10" s="324"/>
      <c r="C10" s="324"/>
      <c r="D10" s="324"/>
    </row>
    <row r="11" ht="27" customHeight="1" spans="1:4">
      <c r="A11" s="324"/>
      <c r="B11" s="324"/>
      <c r="C11" s="324"/>
      <c r="D11" s="324"/>
    </row>
    <row r="12" ht="27" customHeight="1" spans="1:4">
      <c r="A12" s="324"/>
      <c r="B12" s="324"/>
      <c r="C12" s="324"/>
      <c r="D12" s="324"/>
    </row>
    <row r="13" ht="27" customHeight="1" spans="1:4">
      <c r="A13" s="324"/>
      <c r="B13" s="324"/>
      <c r="C13" s="324"/>
      <c r="D13" s="324"/>
    </row>
    <row r="14" ht="27" customHeight="1" spans="1:4">
      <c r="A14" s="324"/>
      <c r="B14" s="324"/>
      <c r="C14" s="324"/>
      <c r="D14" s="324"/>
    </row>
    <row r="15" ht="27" customHeight="1" spans="1:4">
      <c r="A15" s="324"/>
      <c r="B15" s="324"/>
      <c r="C15" s="324"/>
      <c r="D15" s="324"/>
    </row>
    <row r="16" ht="27" customHeight="1" spans="1:4">
      <c r="A16" s="324"/>
      <c r="B16" s="324"/>
      <c r="C16" s="324"/>
      <c r="D16" s="324"/>
    </row>
    <row r="17" ht="27" customHeight="1" spans="1:4">
      <c r="A17" s="324"/>
      <c r="B17" s="324"/>
      <c r="C17" s="324"/>
      <c r="D17" s="324"/>
    </row>
    <row r="18" ht="27" customHeight="1" spans="1:4">
      <c r="A18" s="324"/>
      <c r="B18" s="324"/>
      <c r="C18" s="324"/>
      <c r="D18" s="324"/>
    </row>
    <row r="19" ht="27" customHeight="1" spans="1:4">
      <c r="A19" s="324"/>
      <c r="B19" s="324"/>
      <c r="C19" s="324"/>
      <c r="D19" s="324"/>
    </row>
    <row r="20" ht="27" customHeight="1" spans="1:4">
      <c r="A20" s="324"/>
      <c r="B20" s="324"/>
      <c r="C20" s="324"/>
      <c r="D20" s="324"/>
    </row>
    <row r="21" ht="27" customHeight="1" spans="1:4">
      <c r="A21" s="324"/>
      <c r="B21" s="324"/>
      <c r="C21" s="324"/>
      <c r="D21" s="324"/>
    </row>
    <row r="22" ht="27" customHeight="1" spans="1:4">
      <c r="A22" s="324"/>
      <c r="B22" s="324"/>
      <c r="C22" s="324"/>
      <c r="D22" s="324"/>
    </row>
    <row r="23" ht="27" customHeight="1" spans="1:4">
      <c r="A23" s="324"/>
      <c r="B23" s="324"/>
      <c r="C23" s="324"/>
      <c r="D23" s="324"/>
    </row>
    <row r="24" ht="27" customHeight="1" spans="1:4">
      <c r="A24" s="324"/>
      <c r="B24" s="324"/>
      <c r="C24" s="324"/>
      <c r="D24" s="324"/>
    </row>
    <row r="25" ht="27" customHeight="1" spans="1:4">
      <c r="A25" s="324"/>
      <c r="B25" s="324"/>
      <c r="C25" s="324"/>
      <c r="D25" s="324"/>
    </row>
    <row r="26" ht="51" customHeight="1" spans="1:4">
      <c r="A26" s="324"/>
      <c r="B26" s="324"/>
      <c r="C26" s="324"/>
      <c r="D26" s="324"/>
    </row>
  </sheetData>
  <mergeCells count="1">
    <mergeCell ref="A1:D26"/>
  </mergeCells>
  <printOptions horizontalCentered="1"/>
  <pageMargins left="1.10208333333333" right="1.02361111111111" top="1.45625" bottom="1.37777777777778" header="0" footer="0.236111111111111"/>
  <pageSetup paperSize="9" scale="86" firstPageNumber="22" fitToHeight="0" orientation="portrait" useFirstPageNumber="1"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F16" sqref="F16"/>
    </sheetView>
  </sheetViews>
  <sheetFormatPr defaultColWidth="9" defaultRowHeight="20.1" customHeight="1" outlineLevelCol="3"/>
  <cols>
    <col min="1" max="1" width="36.375" style="125" customWidth="1"/>
    <col min="2" max="2" width="13.8" style="126" customWidth="1"/>
    <col min="3" max="3" width="35.0666666666667" style="127" customWidth="1"/>
    <col min="4" max="4" width="17.25" style="128" customWidth="1"/>
    <col min="5" max="16384" width="9" style="129"/>
  </cols>
  <sheetData>
    <row r="1" ht="26.1" customHeight="1" spans="1:4">
      <c r="A1" s="104" t="s">
        <v>784</v>
      </c>
      <c r="B1" s="104"/>
      <c r="C1" s="104"/>
      <c r="D1" s="104"/>
    </row>
    <row r="2" ht="30" customHeight="1" spans="1:4">
      <c r="A2" s="105" t="s">
        <v>785</v>
      </c>
      <c r="B2" s="105"/>
      <c r="C2" s="105"/>
      <c r="D2" s="105"/>
    </row>
    <row r="3" ht="24.95" customHeight="1" spans="1:4">
      <c r="A3" s="130"/>
      <c r="B3" s="130"/>
      <c r="C3" s="130"/>
      <c r="D3" s="24" t="s">
        <v>3</v>
      </c>
    </row>
    <row r="4" ht="39.95" customHeight="1" spans="1:4">
      <c r="A4" s="131" t="s">
        <v>786</v>
      </c>
      <c r="B4" s="132" t="s">
        <v>9</v>
      </c>
      <c r="C4" s="131" t="s">
        <v>586</v>
      </c>
      <c r="D4" s="131" t="s">
        <v>9</v>
      </c>
    </row>
    <row r="5" s="124" customFormat="1" ht="24.95" customHeight="1" spans="1:4">
      <c r="A5" s="133" t="s">
        <v>587</v>
      </c>
      <c r="B5" s="134">
        <f>SUM(B6:B13)</f>
        <v>20417</v>
      </c>
      <c r="C5" s="133" t="s">
        <v>588</v>
      </c>
      <c r="D5" s="112">
        <v>725</v>
      </c>
    </row>
    <row r="6" ht="24.95" customHeight="1" spans="1:4">
      <c r="A6" s="135" t="s">
        <v>787</v>
      </c>
      <c r="B6" s="136">
        <v>846</v>
      </c>
      <c r="C6" s="137" t="s">
        <v>788</v>
      </c>
      <c r="D6" s="117">
        <v>725</v>
      </c>
    </row>
    <row r="7" ht="24.95" customHeight="1" spans="1:4">
      <c r="A7" s="135" t="s">
        <v>789</v>
      </c>
      <c r="B7" s="136">
        <v>198</v>
      </c>
      <c r="C7" s="137"/>
      <c r="D7" s="117"/>
    </row>
    <row r="8" ht="24.95" customHeight="1" spans="1:4">
      <c r="A8" s="135" t="s">
        <v>790</v>
      </c>
      <c r="B8" s="136">
        <v>2913</v>
      </c>
      <c r="C8" s="137"/>
      <c r="D8" s="117"/>
    </row>
    <row r="9" ht="24.95" customHeight="1" spans="1:4">
      <c r="A9" s="135" t="s">
        <v>791</v>
      </c>
      <c r="B9" s="136">
        <v>260</v>
      </c>
      <c r="C9" s="138"/>
      <c r="D9" s="139"/>
    </row>
    <row r="10" ht="24.95" customHeight="1" spans="1:4">
      <c r="A10" s="135" t="s">
        <v>792</v>
      </c>
      <c r="B10" s="136">
        <v>159</v>
      </c>
      <c r="C10" s="138"/>
      <c r="D10" s="139"/>
    </row>
    <row r="11" ht="24.95" customHeight="1" spans="1:4">
      <c r="A11" s="135" t="s">
        <v>793</v>
      </c>
      <c r="B11" s="136">
        <v>648</v>
      </c>
      <c r="C11" s="138"/>
      <c r="D11" s="139"/>
    </row>
    <row r="12" ht="24.95" customHeight="1" spans="1:4">
      <c r="A12" s="135" t="s">
        <v>794</v>
      </c>
      <c r="B12" s="136">
        <v>12273</v>
      </c>
      <c r="C12" s="138"/>
      <c r="D12" s="139"/>
    </row>
    <row r="13" ht="24.95" customHeight="1" spans="1:4">
      <c r="A13" s="135" t="s">
        <v>795</v>
      </c>
      <c r="B13" s="136">
        <v>3120</v>
      </c>
      <c r="C13" s="138"/>
      <c r="D13" s="139"/>
    </row>
    <row r="14" ht="38.25" customHeight="1" spans="1:4">
      <c r="A14" s="140" t="s">
        <v>796</v>
      </c>
      <c r="B14" s="140"/>
      <c r="C14" s="140"/>
      <c r="D14" s="140"/>
    </row>
    <row r="15" customHeight="1" spans="2:4">
      <c r="B15" s="141"/>
      <c r="C15" s="142"/>
      <c r="D15" s="142"/>
    </row>
    <row r="16" customHeight="1" spans="3:4">
      <c r="C16" s="143"/>
      <c r="D16" s="144"/>
    </row>
  </sheetData>
  <mergeCells count="4">
    <mergeCell ref="A1:D1"/>
    <mergeCell ref="A2:D2"/>
    <mergeCell ref="A3:C3"/>
    <mergeCell ref="A14:D14"/>
  </mergeCells>
  <printOptions horizontalCentered="1"/>
  <pageMargins left="1.10208333333333" right="1.02361111111111" top="1.45625" bottom="1.37777777777778" header="0" footer="0.236111111111111"/>
  <pageSetup paperSize="9" scale="77" firstPageNumber="22" fitToHeight="0" orientation="portrait" useFirstPageNumber="1"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6"/>
  <sheetViews>
    <sheetView zoomScale="85" zoomScaleNormal="85" workbookViewId="0">
      <selection activeCell="F16" sqref="F16"/>
    </sheetView>
  </sheetViews>
  <sheetFormatPr defaultColWidth="9" defaultRowHeight="13.5"/>
  <cols>
    <col min="1" max="1" width="19.75" style="100" customWidth="1"/>
    <col min="2" max="2" width="10.875" style="100" customWidth="1"/>
    <col min="3" max="3" width="11.375" style="100" customWidth="1"/>
    <col min="4" max="4" width="10.5" style="100" customWidth="1"/>
    <col min="5" max="5" width="8.625" style="101" customWidth="1"/>
    <col min="6" max="6" width="10" style="101" customWidth="1"/>
    <col min="7" max="7" width="11.875" style="101" customWidth="1"/>
    <col min="8" max="8" width="33.5" style="102" customWidth="1"/>
    <col min="9" max="10" width="11.25" style="102" customWidth="1"/>
    <col min="11" max="12" width="10.25" style="102" customWidth="1"/>
    <col min="13" max="13" width="9.875" style="103" customWidth="1"/>
    <col min="14" max="14" width="12.25" style="100" customWidth="1"/>
    <col min="15" max="249" width="9" style="100" customWidth="1"/>
    <col min="250" max="250" width="29.625" style="100" customWidth="1"/>
    <col min="251" max="251" width="12.75" style="100" customWidth="1"/>
    <col min="252" max="252" width="29.75" style="100" customWidth="1"/>
    <col min="253" max="253" width="17" style="100" customWidth="1"/>
    <col min="254" max="254" width="37" style="100" customWidth="1"/>
    <col min="255" max="255" width="17.375" style="100" customWidth="1"/>
    <col min="256" max="16384" width="9" style="100"/>
  </cols>
  <sheetData>
    <row r="1" ht="26.1" customHeight="1" spans="1:14">
      <c r="A1" s="104" t="s">
        <v>797</v>
      </c>
      <c r="B1" s="104"/>
      <c r="C1" s="104"/>
      <c r="D1" s="104"/>
      <c r="E1" s="104"/>
      <c r="F1" s="104"/>
      <c r="G1" s="104"/>
      <c r="H1" s="104"/>
      <c r="I1" s="104"/>
      <c r="J1" s="104"/>
      <c r="K1" s="104"/>
      <c r="L1" s="104"/>
      <c r="M1" s="104"/>
      <c r="N1" s="104"/>
    </row>
    <row r="2" ht="30" customHeight="1" spans="1:14">
      <c r="A2" s="105" t="s">
        <v>798</v>
      </c>
      <c r="B2" s="105"/>
      <c r="C2" s="105"/>
      <c r="D2" s="105"/>
      <c r="E2" s="105"/>
      <c r="F2" s="105"/>
      <c r="G2" s="105"/>
      <c r="H2" s="105"/>
      <c r="I2" s="105"/>
      <c r="J2" s="105"/>
      <c r="K2" s="105"/>
      <c r="L2" s="105"/>
      <c r="M2" s="105"/>
      <c r="N2" s="105"/>
    </row>
    <row r="3" s="96" customFormat="1" ht="27.95" customHeight="1" spans="1:14">
      <c r="A3" s="106"/>
      <c r="B3" s="106"/>
      <c r="C3" s="106"/>
      <c r="D3" s="106"/>
      <c r="E3" s="106"/>
      <c r="F3" s="106"/>
      <c r="G3" s="106"/>
      <c r="H3" s="106"/>
      <c r="I3" s="106"/>
      <c r="J3" s="106"/>
      <c r="K3" s="106"/>
      <c r="L3" s="106"/>
      <c r="M3" s="121"/>
      <c r="N3" s="122" t="s">
        <v>3</v>
      </c>
    </row>
    <row r="4" s="97" customFormat="1" ht="66" customHeight="1" spans="1:14">
      <c r="A4" s="107" t="s">
        <v>799</v>
      </c>
      <c r="B4" s="108" t="s">
        <v>5</v>
      </c>
      <c r="C4" s="108" t="s">
        <v>6</v>
      </c>
      <c r="D4" s="108" t="s">
        <v>9</v>
      </c>
      <c r="E4" s="108" t="s">
        <v>10</v>
      </c>
      <c r="F4" s="108" t="s">
        <v>800</v>
      </c>
      <c r="G4" s="109" t="s">
        <v>801</v>
      </c>
      <c r="H4" s="110" t="s">
        <v>13</v>
      </c>
      <c r="I4" s="108" t="s">
        <v>5</v>
      </c>
      <c r="J4" s="108" t="s">
        <v>6</v>
      </c>
      <c r="K4" s="108" t="s">
        <v>9</v>
      </c>
      <c r="L4" s="108" t="s">
        <v>10</v>
      </c>
      <c r="M4" s="108" t="s">
        <v>800</v>
      </c>
      <c r="N4" s="123" t="s">
        <v>801</v>
      </c>
    </row>
    <row r="5" s="98" customFormat="1" ht="42" customHeight="1" spans="1:14">
      <c r="A5" s="111" t="s">
        <v>802</v>
      </c>
      <c r="B5" s="112">
        <v>4300</v>
      </c>
      <c r="C5" s="112">
        <v>4300</v>
      </c>
      <c r="D5" s="112">
        <f>D6+D14</f>
        <v>4310</v>
      </c>
      <c r="E5" s="113" t="s">
        <v>15</v>
      </c>
      <c r="F5" s="112">
        <v>5227</v>
      </c>
      <c r="G5" s="113" t="s">
        <v>15</v>
      </c>
      <c r="H5" s="111" t="s">
        <v>708</v>
      </c>
      <c r="I5" s="112">
        <v>4300</v>
      </c>
      <c r="J5" s="112">
        <v>4300</v>
      </c>
      <c r="K5" s="112">
        <f>K6+K14</f>
        <v>4310</v>
      </c>
      <c r="L5" s="113" t="s">
        <v>15</v>
      </c>
      <c r="M5" s="112">
        <v>5227</v>
      </c>
      <c r="N5" s="113" t="s">
        <v>15</v>
      </c>
    </row>
    <row r="6" s="98" customFormat="1" ht="32.1" customHeight="1" spans="1:14">
      <c r="A6" s="114" t="s">
        <v>16</v>
      </c>
      <c r="B6" s="112">
        <v>4300</v>
      </c>
      <c r="C6" s="112">
        <v>4300</v>
      </c>
      <c r="D6" s="112">
        <f>SUM(D7:D13)</f>
        <v>4310</v>
      </c>
      <c r="E6" s="113">
        <f>D6/C6*100</f>
        <v>100.232558139535</v>
      </c>
      <c r="F6" s="112">
        <v>4229</v>
      </c>
      <c r="G6" s="113">
        <f t="shared" ref="G5:G8" si="0">D6/F6*100-100</f>
        <v>1.91534641759281</v>
      </c>
      <c r="H6" s="115" t="s">
        <v>17</v>
      </c>
      <c r="I6" s="112">
        <v>4300</v>
      </c>
      <c r="J6" s="112">
        <v>4300</v>
      </c>
      <c r="K6" s="112">
        <f>K7+K10+K12</f>
        <v>4300</v>
      </c>
      <c r="L6" s="113">
        <f>K6/J6*100</f>
        <v>100</v>
      </c>
      <c r="M6" s="112">
        <v>579</v>
      </c>
      <c r="N6" s="113">
        <f>K6/M6*100-100</f>
        <v>642.6597582038</v>
      </c>
    </row>
    <row r="7" s="99" customFormat="1" ht="32.1" customHeight="1" spans="1:14">
      <c r="A7" s="116" t="s">
        <v>803</v>
      </c>
      <c r="B7" s="117">
        <v>4300</v>
      </c>
      <c r="C7" s="117">
        <v>4300</v>
      </c>
      <c r="D7" s="117">
        <v>1030</v>
      </c>
      <c r="E7" s="118">
        <f>D7/C7*100</f>
        <v>23.953488372093</v>
      </c>
      <c r="F7" s="117">
        <v>3893</v>
      </c>
      <c r="G7" s="118">
        <f t="shared" si="0"/>
        <v>-73.5422553300796</v>
      </c>
      <c r="H7" s="119" t="s">
        <v>804</v>
      </c>
      <c r="I7" s="117"/>
      <c r="J7" s="117"/>
      <c r="K7" s="117">
        <v>960</v>
      </c>
      <c r="L7" s="118"/>
      <c r="M7" s="117"/>
      <c r="N7" s="118"/>
    </row>
    <row r="8" s="99" customFormat="1" ht="32.1" customHeight="1" spans="1:14">
      <c r="A8" s="119" t="s">
        <v>805</v>
      </c>
      <c r="B8" s="117"/>
      <c r="C8" s="117"/>
      <c r="D8" s="117">
        <v>76</v>
      </c>
      <c r="E8" s="118"/>
      <c r="F8" s="117">
        <v>336</v>
      </c>
      <c r="G8" s="118">
        <f t="shared" si="0"/>
        <v>-77.3809523809524</v>
      </c>
      <c r="H8" s="119" t="s">
        <v>806</v>
      </c>
      <c r="I8" s="117"/>
      <c r="J8" s="117"/>
      <c r="K8" s="117">
        <v>7</v>
      </c>
      <c r="L8" s="118"/>
      <c r="M8" s="117"/>
      <c r="N8" s="118"/>
    </row>
    <row r="9" s="99" customFormat="1" ht="32.1" customHeight="1" spans="1:14">
      <c r="A9" s="116" t="s">
        <v>807</v>
      </c>
      <c r="B9" s="117"/>
      <c r="C9" s="117"/>
      <c r="D9" s="117">
        <v>3204</v>
      </c>
      <c r="E9" s="113"/>
      <c r="F9" s="117"/>
      <c r="G9" s="113"/>
      <c r="H9" s="119" t="s">
        <v>808</v>
      </c>
      <c r="I9" s="117"/>
      <c r="J9" s="117"/>
      <c r="K9" s="117">
        <v>953</v>
      </c>
      <c r="L9" s="118"/>
      <c r="M9" s="117"/>
      <c r="N9" s="118"/>
    </row>
    <row r="10" s="99" customFormat="1" ht="32.1" customHeight="1" spans="1:14">
      <c r="A10" s="116"/>
      <c r="B10" s="117"/>
      <c r="C10" s="117"/>
      <c r="D10" s="117"/>
      <c r="E10" s="113"/>
      <c r="F10" s="117"/>
      <c r="G10" s="113"/>
      <c r="H10" s="119" t="s">
        <v>809</v>
      </c>
      <c r="I10" s="117"/>
      <c r="J10" s="117"/>
      <c r="K10" s="117">
        <v>3300</v>
      </c>
      <c r="L10" s="118"/>
      <c r="M10" s="117">
        <v>360</v>
      </c>
      <c r="N10" s="113"/>
    </row>
    <row r="11" s="99" customFormat="1" ht="32.1" customHeight="1" spans="1:14">
      <c r="A11" s="116"/>
      <c r="B11" s="117"/>
      <c r="C11" s="117"/>
      <c r="D11" s="117"/>
      <c r="E11" s="113"/>
      <c r="F11" s="117"/>
      <c r="G11" s="113"/>
      <c r="H11" s="119" t="s">
        <v>810</v>
      </c>
      <c r="I11" s="117">
        <v>4300</v>
      </c>
      <c r="J11" s="117">
        <v>4300</v>
      </c>
      <c r="K11" s="117">
        <v>3300</v>
      </c>
      <c r="L11" s="118">
        <f>K11/J11*100</f>
        <v>76.7441860465116</v>
      </c>
      <c r="M11" s="117">
        <v>360</v>
      </c>
      <c r="N11" s="113"/>
    </row>
    <row r="12" s="99" customFormat="1" ht="32.1" customHeight="1" spans="1:14">
      <c r="A12" s="116"/>
      <c r="B12" s="117"/>
      <c r="C12" s="117"/>
      <c r="D12" s="117"/>
      <c r="E12" s="113"/>
      <c r="F12" s="117"/>
      <c r="G12" s="113"/>
      <c r="H12" s="119" t="s">
        <v>811</v>
      </c>
      <c r="I12" s="117"/>
      <c r="J12" s="117"/>
      <c r="K12" s="117">
        <v>40</v>
      </c>
      <c r="L12" s="118"/>
      <c r="M12" s="117">
        <v>219</v>
      </c>
      <c r="N12" s="118">
        <f>K12/M12*100-100</f>
        <v>-81.7351598173516</v>
      </c>
    </row>
    <row r="13" s="99" customFormat="1" ht="32.1" customHeight="1" spans="1:14">
      <c r="A13" s="116"/>
      <c r="B13" s="117"/>
      <c r="C13" s="117"/>
      <c r="D13" s="117"/>
      <c r="E13" s="113"/>
      <c r="F13" s="117"/>
      <c r="G13" s="113"/>
      <c r="H13" s="119" t="s">
        <v>812</v>
      </c>
      <c r="I13" s="117"/>
      <c r="J13" s="117"/>
      <c r="K13" s="117">
        <v>40</v>
      </c>
      <c r="L13" s="118"/>
      <c r="M13" s="117">
        <v>219</v>
      </c>
      <c r="N13" s="118">
        <f>K13/M13*100-100</f>
        <v>-81.7351598173516</v>
      </c>
    </row>
    <row r="14" s="98" customFormat="1" ht="32.1" customHeight="1" spans="1:14">
      <c r="A14" s="115" t="s">
        <v>62</v>
      </c>
      <c r="B14" s="112"/>
      <c r="C14" s="112"/>
      <c r="D14" s="112"/>
      <c r="E14" s="113" t="s">
        <v>15</v>
      </c>
      <c r="F14" s="112">
        <v>998</v>
      </c>
      <c r="G14" s="113" t="s">
        <v>15</v>
      </c>
      <c r="H14" s="115" t="s">
        <v>69</v>
      </c>
      <c r="I14" s="112"/>
      <c r="J14" s="112"/>
      <c r="K14" s="112">
        <f>SUM(K15:K16)</f>
        <v>10</v>
      </c>
      <c r="L14" s="113" t="s">
        <v>15</v>
      </c>
      <c r="M14" s="112">
        <v>4648</v>
      </c>
      <c r="N14" s="113" t="s">
        <v>15</v>
      </c>
    </row>
    <row r="15" s="99" customFormat="1" ht="32.1" customHeight="1" spans="1:14">
      <c r="A15" s="116" t="s">
        <v>813</v>
      </c>
      <c r="B15" s="117"/>
      <c r="C15" s="117"/>
      <c r="D15" s="117"/>
      <c r="E15" s="113"/>
      <c r="F15" s="117"/>
      <c r="G15" s="113"/>
      <c r="H15" s="120" t="s">
        <v>814</v>
      </c>
      <c r="I15" s="117"/>
      <c r="J15" s="117"/>
      <c r="K15" s="117">
        <v>10</v>
      </c>
      <c r="L15" s="118"/>
      <c r="M15" s="117">
        <v>4648</v>
      </c>
      <c r="N15" s="118"/>
    </row>
    <row r="16" s="99" customFormat="1" ht="32.1" customHeight="1" spans="1:14">
      <c r="A16" s="116" t="s">
        <v>815</v>
      </c>
      <c r="B16" s="117"/>
      <c r="C16" s="117"/>
      <c r="D16" s="117"/>
      <c r="E16" s="118"/>
      <c r="F16" s="117">
        <v>998</v>
      </c>
      <c r="G16" s="113"/>
      <c r="H16" s="120" t="s">
        <v>816</v>
      </c>
      <c r="I16" s="117"/>
      <c r="J16" s="117"/>
      <c r="K16" s="117"/>
      <c r="L16" s="113"/>
      <c r="M16" s="117"/>
      <c r="N16" s="118"/>
    </row>
  </sheetData>
  <mergeCells count="2">
    <mergeCell ref="A1:N1"/>
    <mergeCell ref="A2:N2"/>
  </mergeCells>
  <printOptions horizontalCentered="1"/>
  <pageMargins left="1.10208333333333" right="1.02361111111111" top="1.45625" bottom="1.37777777777778" header="0" footer="0.236111111111111"/>
  <pageSetup paperSize="9" scale="68" firstPageNumber="22" fitToHeight="0" orientation="landscape" useFirstPageNumber="1"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6"/>
  <sheetViews>
    <sheetView workbookViewId="0">
      <selection activeCell="F16" sqref="F16"/>
    </sheetView>
  </sheetViews>
  <sheetFormatPr defaultColWidth="9" defaultRowHeight="13.5" outlineLevelCol="5"/>
  <cols>
    <col min="1" max="1" width="35.75" style="58" customWidth="1"/>
    <col min="2" max="2" width="9.25" style="74" customWidth="1"/>
    <col min="3" max="3" width="8.75" style="86" customWidth="1"/>
    <col min="4" max="4" width="8.5" style="74" customWidth="1"/>
    <col min="5" max="5" width="9.5" style="74" customWidth="1"/>
    <col min="6" max="6" width="15" style="58" hidden="1" customWidth="1"/>
    <col min="7" max="16384" width="9" style="58"/>
  </cols>
  <sheetData>
    <row r="1" ht="27.95" customHeight="1" spans="1:5">
      <c r="A1" s="61" t="s">
        <v>817</v>
      </c>
      <c r="B1" s="61"/>
      <c r="C1" s="61"/>
      <c r="D1" s="61"/>
      <c r="E1" s="61"/>
    </row>
    <row r="2" ht="28.5" customHeight="1" spans="1:5">
      <c r="A2" s="37" t="s">
        <v>818</v>
      </c>
      <c r="B2" s="37"/>
      <c r="C2" s="37"/>
      <c r="D2" s="37"/>
      <c r="E2" s="37"/>
    </row>
    <row r="3" ht="17.25" customHeight="1" spans="1:5">
      <c r="A3" s="63" t="s">
        <v>3</v>
      </c>
      <c r="B3" s="63"/>
      <c r="C3" s="63"/>
      <c r="D3" s="63"/>
      <c r="E3" s="63"/>
    </row>
    <row r="4" ht="48" customHeight="1" spans="1:6">
      <c r="A4" s="64" t="s">
        <v>819</v>
      </c>
      <c r="B4" s="87" t="s">
        <v>820</v>
      </c>
      <c r="C4" s="87" t="s">
        <v>9</v>
      </c>
      <c r="D4" s="75" t="s">
        <v>821</v>
      </c>
      <c r="E4" s="75" t="s">
        <v>822</v>
      </c>
      <c r="F4" s="66" t="s">
        <v>823</v>
      </c>
    </row>
    <row r="5" ht="16.5" customHeight="1" spans="1:6">
      <c r="A5" s="88" t="s">
        <v>824</v>
      </c>
      <c r="B5" s="89"/>
      <c r="C5" s="89"/>
      <c r="D5" s="78"/>
      <c r="E5" s="78"/>
      <c r="F5" s="90">
        <v>10254433.18822</v>
      </c>
    </row>
    <row r="6" ht="16.5" customHeight="1" spans="1:6">
      <c r="A6" s="91" t="s">
        <v>825</v>
      </c>
      <c r="B6" s="92"/>
      <c r="C6" s="92"/>
      <c r="D6" s="81"/>
      <c r="E6" s="81"/>
      <c r="F6" s="93">
        <v>6745246.347447</v>
      </c>
    </row>
    <row r="7" ht="16.5" customHeight="1" spans="1:6">
      <c r="A7" s="91" t="s">
        <v>826</v>
      </c>
      <c r="B7" s="92"/>
      <c r="C7" s="92"/>
      <c r="D7" s="81"/>
      <c r="E7" s="81"/>
      <c r="F7" s="93">
        <v>330074.017624</v>
      </c>
    </row>
    <row r="8" ht="16.5" customHeight="1" spans="1:6">
      <c r="A8" s="91" t="s">
        <v>827</v>
      </c>
      <c r="B8" s="92"/>
      <c r="C8" s="92"/>
      <c r="D8" s="81"/>
      <c r="E8" s="81"/>
      <c r="F8" s="93">
        <v>2766724.029136</v>
      </c>
    </row>
    <row r="9" ht="16.5" customHeight="1" spans="1:6">
      <c r="A9" s="94" t="s">
        <v>828</v>
      </c>
      <c r="B9" s="89"/>
      <c r="C9" s="89"/>
      <c r="D9" s="78"/>
      <c r="E9" s="78"/>
      <c r="F9" s="90">
        <v>831909.660592</v>
      </c>
    </row>
    <row r="10" ht="16.5" customHeight="1" spans="1:6">
      <c r="A10" s="91" t="s">
        <v>825</v>
      </c>
      <c r="B10" s="92"/>
      <c r="C10" s="92"/>
      <c r="D10" s="81"/>
      <c r="E10" s="81"/>
      <c r="F10" s="93">
        <v>159689.575182</v>
      </c>
    </row>
    <row r="11" ht="16.5" customHeight="1" spans="1:6">
      <c r="A11" s="91" t="s">
        <v>826</v>
      </c>
      <c r="B11" s="92"/>
      <c r="C11" s="92"/>
      <c r="D11" s="81"/>
      <c r="E11" s="81"/>
      <c r="F11" s="93">
        <v>43014.074869</v>
      </c>
    </row>
    <row r="12" ht="16.5" customHeight="1" spans="1:6">
      <c r="A12" s="91" t="s">
        <v>827</v>
      </c>
      <c r="B12" s="92"/>
      <c r="C12" s="92"/>
      <c r="D12" s="81"/>
      <c r="E12" s="81"/>
      <c r="F12" s="93">
        <v>605222</v>
      </c>
    </row>
    <row r="13" ht="16.5" customHeight="1" spans="1:6">
      <c r="A13" s="88" t="s">
        <v>829</v>
      </c>
      <c r="B13" s="89"/>
      <c r="C13" s="89"/>
      <c r="D13" s="78"/>
      <c r="E13" s="78"/>
      <c r="F13" s="90">
        <v>2305956.422794</v>
      </c>
    </row>
    <row r="14" ht="16.5" customHeight="1" spans="1:6">
      <c r="A14" s="91" t="s">
        <v>825</v>
      </c>
      <c r="B14" s="92"/>
      <c r="C14" s="92"/>
      <c r="D14" s="81"/>
      <c r="E14" s="81"/>
      <c r="F14" s="93">
        <v>1362556.194241</v>
      </c>
    </row>
    <row r="15" ht="16.5" customHeight="1" spans="1:6">
      <c r="A15" s="91" t="s">
        <v>826</v>
      </c>
      <c r="B15" s="92"/>
      <c r="C15" s="92"/>
      <c r="D15" s="81"/>
      <c r="E15" s="81"/>
      <c r="F15" s="93">
        <v>4323.261946</v>
      </c>
    </row>
    <row r="16" ht="16.5" customHeight="1" spans="1:6">
      <c r="A16" s="91" t="s">
        <v>827</v>
      </c>
      <c r="B16" s="92"/>
      <c r="C16" s="92"/>
      <c r="D16" s="81"/>
      <c r="E16" s="81"/>
      <c r="F16" s="93">
        <v>927089.81398</v>
      </c>
    </row>
    <row r="17" ht="16.5" customHeight="1" spans="1:6">
      <c r="A17" s="88" t="s">
        <v>830</v>
      </c>
      <c r="B17" s="89"/>
      <c r="C17" s="89"/>
      <c r="D17" s="78"/>
      <c r="E17" s="78"/>
      <c r="F17" s="90">
        <v>3639702.452054</v>
      </c>
    </row>
    <row r="18" ht="16.5" customHeight="1" spans="1:6">
      <c r="A18" s="91" t="s">
        <v>825</v>
      </c>
      <c r="B18" s="92"/>
      <c r="C18" s="92"/>
      <c r="D18" s="81"/>
      <c r="E18" s="81"/>
      <c r="F18" s="93">
        <v>3557518.483187</v>
      </c>
    </row>
    <row r="19" ht="16.5" customHeight="1" spans="1:6">
      <c r="A19" s="91" t="s">
        <v>826</v>
      </c>
      <c r="B19" s="92"/>
      <c r="C19" s="92"/>
      <c r="D19" s="81"/>
      <c r="E19" s="81"/>
      <c r="F19" s="93">
        <v>73780.282414</v>
      </c>
    </row>
    <row r="20" ht="16.5" customHeight="1" spans="1:6">
      <c r="A20" s="91" t="s">
        <v>827</v>
      </c>
      <c r="B20" s="92"/>
      <c r="C20" s="92"/>
      <c r="D20" s="81"/>
      <c r="E20" s="81"/>
      <c r="F20" s="93">
        <v>3917.87965</v>
      </c>
    </row>
    <row r="21" ht="16.5" customHeight="1" spans="1:6">
      <c r="A21" s="88" t="s">
        <v>831</v>
      </c>
      <c r="B21" s="89"/>
      <c r="C21" s="89"/>
      <c r="D21" s="78"/>
      <c r="E21" s="78"/>
      <c r="F21" s="90">
        <v>2017873.336018</v>
      </c>
    </row>
    <row r="22" ht="16.5" customHeight="1" spans="1:6">
      <c r="A22" s="91" t="s">
        <v>825</v>
      </c>
      <c r="B22" s="92"/>
      <c r="C22" s="92"/>
      <c r="D22" s="81"/>
      <c r="E22" s="81"/>
      <c r="F22" s="93">
        <v>671337.925694</v>
      </c>
    </row>
    <row r="23" ht="16.5" customHeight="1" spans="1:6">
      <c r="A23" s="91" t="s">
        <v>826</v>
      </c>
      <c r="B23" s="92"/>
      <c r="C23" s="92"/>
      <c r="D23" s="81"/>
      <c r="E23" s="81"/>
      <c r="F23" s="93">
        <v>14720.631325</v>
      </c>
    </row>
    <row r="24" ht="16.5" customHeight="1" spans="1:6">
      <c r="A24" s="91" t="s">
        <v>827</v>
      </c>
      <c r="B24" s="92"/>
      <c r="C24" s="92"/>
      <c r="D24" s="81"/>
      <c r="E24" s="81"/>
      <c r="F24" s="93">
        <v>1330870.58348</v>
      </c>
    </row>
    <row r="25" ht="16.5" customHeight="1" spans="1:6">
      <c r="A25" s="88" t="s">
        <v>832</v>
      </c>
      <c r="B25" s="89"/>
      <c r="C25" s="89"/>
      <c r="D25" s="78"/>
      <c r="E25" s="78"/>
      <c r="F25" s="90">
        <v>245430.560897</v>
      </c>
    </row>
    <row r="26" ht="16.5" customHeight="1" spans="1:6">
      <c r="A26" s="91" t="s">
        <v>825</v>
      </c>
      <c r="B26" s="92"/>
      <c r="C26" s="92"/>
      <c r="D26" s="81"/>
      <c r="E26" s="81"/>
      <c r="F26" s="93">
        <v>225038.317969</v>
      </c>
    </row>
    <row r="27" ht="16.5" customHeight="1" spans="1:6">
      <c r="A27" s="91" t="s">
        <v>826</v>
      </c>
      <c r="B27" s="92"/>
      <c r="C27" s="92"/>
      <c r="D27" s="81"/>
      <c r="E27" s="81"/>
      <c r="F27" s="93">
        <v>1247.726545</v>
      </c>
    </row>
    <row r="28" ht="16.5" customHeight="1" spans="1:6">
      <c r="A28" s="91" t="s">
        <v>827</v>
      </c>
      <c r="B28" s="92"/>
      <c r="C28" s="92"/>
      <c r="D28" s="81"/>
      <c r="E28" s="81"/>
      <c r="F28" s="93">
        <v>18725.871366</v>
      </c>
    </row>
    <row r="29" ht="16.5" customHeight="1" spans="1:6">
      <c r="A29" s="88" t="s">
        <v>833</v>
      </c>
      <c r="B29" s="89"/>
      <c r="C29" s="89"/>
      <c r="D29" s="78"/>
      <c r="E29" s="78"/>
      <c r="F29" s="90">
        <v>240601.850963</v>
      </c>
    </row>
    <row r="30" ht="16.5" customHeight="1" spans="1:6">
      <c r="A30" s="91" t="s">
        <v>825</v>
      </c>
      <c r="B30" s="92"/>
      <c r="C30" s="92"/>
      <c r="D30" s="81"/>
      <c r="E30" s="81"/>
      <c r="F30" s="93">
        <v>211965.616769</v>
      </c>
    </row>
    <row r="31" ht="16.5" customHeight="1" spans="1:6">
      <c r="A31" s="91" t="s">
        <v>826</v>
      </c>
      <c r="B31" s="92"/>
      <c r="C31" s="92"/>
      <c r="D31" s="81"/>
      <c r="E31" s="81"/>
      <c r="F31" s="93">
        <v>25823.272263</v>
      </c>
    </row>
    <row r="32" ht="16.5" customHeight="1" spans="1:6">
      <c r="A32" s="91" t="s">
        <v>827</v>
      </c>
      <c r="B32" s="92"/>
      <c r="C32" s="92"/>
      <c r="D32" s="81"/>
      <c r="E32" s="81"/>
      <c r="F32" s="93">
        <v>0</v>
      </c>
    </row>
    <row r="33" ht="16.5" customHeight="1" spans="1:6">
      <c r="A33" s="94" t="s">
        <v>834</v>
      </c>
      <c r="B33" s="89"/>
      <c r="C33" s="89"/>
      <c r="D33" s="78"/>
      <c r="E33" s="78"/>
      <c r="F33" s="90">
        <f>F5+F9+F13+F17+F21+F25+F29</f>
        <v>19535907.471538</v>
      </c>
    </row>
    <row r="34" ht="16.5" customHeight="1" spans="1:6">
      <c r="A34" s="91" t="s">
        <v>825</v>
      </c>
      <c r="B34" s="92"/>
      <c r="C34" s="92"/>
      <c r="D34" s="81"/>
      <c r="E34" s="81"/>
      <c r="F34" s="93">
        <f>F6+F10+F14+F18+F22+F26+F30</f>
        <v>12933352.460489</v>
      </c>
    </row>
    <row r="35" ht="16.5" customHeight="1" spans="1:6">
      <c r="A35" s="72" t="s">
        <v>826</v>
      </c>
      <c r="B35" s="92"/>
      <c r="C35" s="92"/>
      <c r="D35" s="81"/>
      <c r="E35" s="81"/>
      <c r="F35" s="93">
        <f>F7+F11+F15+F19+F23+F27+F31</f>
        <v>492983.266986</v>
      </c>
    </row>
    <row r="36" ht="16.5" customHeight="1" spans="1:6">
      <c r="A36" s="72" t="s">
        <v>827</v>
      </c>
      <c r="B36" s="92"/>
      <c r="C36" s="92"/>
      <c r="D36" s="81"/>
      <c r="E36" s="81"/>
      <c r="F36" s="95">
        <f>F8+F12+F16+F20+F24+F28+F32</f>
        <v>5652550.177612</v>
      </c>
    </row>
  </sheetData>
  <mergeCells count="3">
    <mergeCell ref="A1:E1"/>
    <mergeCell ref="A2:E2"/>
    <mergeCell ref="A3:E3"/>
  </mergeCells>
  <printOptions horizontalCentered="1"/>
  <pageMargins left="1.10208333333333" right="1.02361111111111" top="1.45625" bottom="0.984027777777778" header="0" footer="0.236111111111111"/>
  <pageSetup paperSize="9" firstPageNumber="22" fitToHeight="0" orientation="portrait" useFirstPageNumber="1"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F16" sqref="F16"/>
    </sheetView>
  </sheetViews>
  <sheetFormatPr defaultColWidth="9" defaultRowHeight="13.5" outlineLevelCol="5"/>
  <cols>
    <col min="1" max="1" width="37.625" style="58" customWidth="1"/>
    <col min="2" max="2" width="9" style="58" customWidth="1"/>
    <col min="3" max="3" width="9" style="73" customWidth="1"/>
    <col min="4" max="4" width="9.125" style="74" customWidth="1"/>
    <col min="5" max="5" width="9.375" style="58" customWidth="1"/>
    <col min="6" max="6" width="13.375" style="58" hidden="1" customWidth="1"/>
    <col min="7" max="16384" width="9" style="58"/>
  </cols>
  <sheetData>
    <row r="1" ht="28.5" spans="1:5">
      <c r="A1" s="61" t="s">
        <v>835</v>
      </c>
      <c r="B1" s="61"/>
      <c r="C1" s="61"/>
      <c r="D1" s="61"/>
      <c r="E1" s="61"/>
    </row>
    <row r="2" ht="27.75" customHeight="1" spans="1:5">
      <c r="A2" s="37" t="s">
        <v>836</v>
      </c>
      <c r="B2" s="37"/>
      <c r="C2" s="37"/>
      <c r="D2" s="37"/>
      <c r="E2" s="37"/>
    </row>
    <row r="3" ht="29.25" customHeight="1" spans="1:5">
      <c r="A3" s="63" t="s">
        <v>3</v>
      </c>
      <c r="B3" s="63"/>
      <c r="C3" s="63"/>
      <c r="D3" s="63"/>
      <c r="E3" s="63"/>
    </row>
    <row r="4" ht="45" customHeight="1" spans="1:6">
      <c r="A4" s="64" t="s">
        <v>819</v>
      </c>
      <c r="B4" s="64" t="s">
        <v>820</v>
      </c>
      <c r="C4" s="64" t="s">
        <v>9</v>
      </c>
      <c r="D4" s="75" t="s">
        <v>821</v>
      </c>
      <c r="E4" s="65" t="s">
        <v>822</v>
      </c>
      <c r="F4" s="66" t="s">
        <v>823</v>
      </c>
    </row>
    <row r="5" ht="29.25" customHeight="1" spans="1:6">
      <c r="A5" s="76" t="s">
        <v>837</v>
      </c>
      <c r="B5" s="77"/>
      <c r="C5" s="77"/>
      <c r="D5" s="78"/>
      <c r="E5" s="79"/>
      <c r="F5" s="80">
        <v>9648386.600439</v>
      </c>
    </row>
    <row r="6" ht="29.25" customHeight="1" spans="1:6">
      <c r="A6" s="67" t="s">
        <v>838</v>
      </c>
      <c r="B6" s="68"/>
      <c r="C6" s="68"/>
      <c r="D6" s="81"/>
      <c r="E6" s="69"/>
      <c r="F6" s="70">
        <v>9581437.742762</v>
      </c>
    </row>
    <row r="7" ht="29.25" customHeight="1" spans="1:6">
      <c r="A7" s="76" t="s">
        <v>839</v>
      </c>
      <c r="B7" s="77"/>
      <c r="C7" s="77"/>
      <c r="D7" s="78"/>
      <c r="E7" s="79"/>
      <c r="F7" s="80">
        <v>620500.873539</v>
      </c>
    </row>
    <row r="8" ht="29.25" customHeight="1" spans="1:6">
      <c r="A8" s="67" t="s">
        <v>838</v>
      </c>
      <c r="B8" s="68"/>
      <c r="C8" s="68"/>
      <c r="D8" s="81"/>
      <c r="E8" s="69"/>
      <c r="F8" s="70">
        <v>620400.00901</v>
      </c>
    </row>
    <row r="9" ht="29.25" customHeight="1" spans="1:6">
      <c r="A9" s="76" t="s">
        <v>840</v>
      </c>
      <c r="B9" s="77"/>
      <c r="C9" s="77"/>
      <c r="D9" s="78"/>
      <c r="E9" s="79"/>
      <c r="F9" s="80">
        <v>2273442.316682</v>
      </c>
    </row>
    <row r="10" ht="29.25" customHeight="1" spans="1:6">
      <c r="A10" s="67" t="s">
        <v>838</v>
      </c>
      <c r="B10" s="68"/>
      <c r="C10" s="68"/>
      <c r="D10" s="81"/>
      <c r="E10" s="69"/>
      <c r="F10" s="70">
        <v>2272613.965783</v>
      </c>
    </row>
    <row r="11" ht="29.25" customHeight="1" spans="1:6">
      <c r="A11" s="76" t="s">
        <v>841</v>
      </c>
      <c r="B11" s="77"/>
      <c r="C11" s="77"/>
      <c r="D11" s="78"/>
      <c r="E11" s="79"/>
      <c r="F11" s="80">
        <v>3060266.297687</v>
      </c>
    </row>
    <row r="12" ht="29.25" customHeight="1" spans="1:6">
      <c r="A12" s="67" t="s">
        <v>842</v>
      </c>
      <c r="B12" s="68"/>
      <c r="C12" s="68"/>
      <c r="D12" s="81"/>
      <c r="E12" s="69"/>
      <c r="F12" s="70">
        <v>2725081.386937</v>
      </c>
    </row>
    <row r="13" ht="29.25" customHeight="1" spans="1:6">
      <c r="A13" s="76" t="s">
        <v>843</v>
      </c>
      <c r="B13" s="77"/>
      <c r="C13" s="77"/>
      <c r="D13" s="78"/>
      <c r="E13" s="79"/>
      <c r="F13" s="80">
        <v>1868925.43822</v>
      </c>
    </row>
    <row r="14" ht="29.25" customHeight="1" spans="1:6">
      <c r="A14" s="67" t="s">
        <v>842</v>
      </c>
      <c r="B14" s="68"/>
      <c r="C14" s="68"/>
      <c r="D14" s="81"/>
      <c r="E14" s="69"/>
      <c r="F14" s="70">
        <v>1759601.339976</v>
      </c>
    </row>
    <row r="15" ht="29.25" customHeight="1" spans="1:6">
      <c r="A15" s="76" t="s">
        <v>844</v>
      </c>
      <c r="B15" s="77"/>
      <c r="C15" s="77"/>
      <c r="D15" s="78"/>
      <c r="E15" s="79"/>
      <c r="F15" s="80">
        <v>202702.03956</v>
      </c>
    </row>
    <row r="16" ht="29.25" customHeight="1" spans="1:6">
      <c r="A16" s="67" t="s">
        <v>845</v>
      </c>
      <c r="B16" s="68"/>
      <c r="C16" s="68"/>
      <c r="D16" s="81"/>
      <c r="E16" s="69"/>
      <c r="F16" s="70">
        <v>201890.579318</v>
      </c>
    </row>
    <row r="17" ht="29.25" customHeight="1" spans="1:6">
      <c r="A17" s="76" t="s">
        <v>846</v>
      </c>
      <c r="B17" s="77"/>
      <c r="C17" s="77"/>
      <c r="D17" s="78"/>
      <c r="E17" s="79"/>
      <c r="F17" s="80">
        <v>572098.825148</v>
      </c>
    </row>
    <row r="18" ht="29.25" customHeight="1" spans="1:6">
      <c r="A18" s="67" t="s">
        <v>847</v>
      </c>
      <c r="B18" s="68"/>
      <c r="C18" s="68"/>
      <c r="D18" s="81"/>
      <c r="E18" s="69"/>
      <c r="F18" s="70">
        <v>117826.401474</v>
      </c>
    </row>
    <row r="19" ht="29.25" customHeight="1" spans="1:6">
      <c r="A19" s="82" t="s">
        <v>848</v>
      </c>
      <c r="B19" s="77"/>
      <c r="C19" s="77"/>
      <c r="D19" s="78"/>
      <c r="E19" s="79"/>
      <c r="F19" s="83">
        <v>18246322.391275</v>
      </c>
    </row>
    <row r="20" ht="29.25" customHeight="1" spans="1:6">
      <c r="A20" s="84" t="s">
        <v>849</v>
      </c>
      <c r="B20" s="68"/>
      <c r="C20" s="68"/>
      <c r="D20" s="81"/>
      <c r="E20" s="69"/>
      <c r="F20" s="85">
        <v>17733123.848934</v>
      </c>
    </row>
  </sheetData>
  <mergeCells count="3">
    <mergeCell ref="A1:E1"/>
    <mergeCell ref="A2:E2"/>
    <mergeCell ref="A3:E3"/>
  </mergeCells>
  <printOptions horizontalCentered="1"/>
  <pageMargins left="1.10208333333333" right="1.02361111111111" top="1.45625" bottom="1.37777777777778" header="0" footer="0.236111111111111"/>
  <pageSetup paperSize="9" firstPageNumber="22" fitToHeight="0" orientation="portrait" useFirstPageNumber="1"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F16" sqref="F16"/>
    </sheetView>
  </sheetViews>
  <sheetFormatPr defaultColWidth="9" defaultRowHeight="13.5" outlineLevelCol="5"/>
  <cols>
    <col min="1" max="1" width="45.75" style="59" customWidth="1"/>
    <col min="2" max="2" width="7.625" style="59" customWidth="1"/>
    <col min="3" max="3" width="8.5" style="60" customWidth="1"/>
    <col min="4" max="5" width="8.875" style="59" customWidth="1"/>
    <col min="6" max="6" width="13.375" style="59" hidden="1" customWidth="1"/>
    <col min="7" max="16384" width="9" style="59"/>
  </cols>
  <sheetData>
    <row r="1" ht="28.5" spans="1:5">
      <c r="A1" s="61" t="s">
        <v>850</v>
      </c>
      <c r="B1" s="61"/>
      <c r="C1" s="61"/>
      <c r="D1" s="61"/>
      <c r="E1" s="61"/>
    </row>
    <row r="2" ht="28.5" customHeight="1" spans="1:6">
      <c r="A2" s="37" t="s">
        <v>851</v>
      </c>
      <c r="B2" s="37"/>
      <c r="C2" s="37"/>
      <c r="D2" s="37"/>
      <c r="E2" s="37"/>
      <c r="F2" s="62"/>
    </row>
    <row r="3" ht="23.25" customHeight="1" spans="1:6">
      <c r="A3" s="63" t="s">
        <v>3</v>
      </c>
      <c r="B3" s="63"/>
      <c r="C3" s="63"/>
      <c r="D3" s="63"/>
      <c r="E3" s="63"/>
      <c r="F3" s="62"/>
    </row>
    <row r="4" s="58" customFormat="1" ht="48.95" customHeight="1" spans="1:6">
      <c r="A4" s="64" t="s">
        <v>819</v>
      </c>
      <c r="B4" s="64" t="s">
        <v>820</v>
      </c>
      <c r="C4" s="64" t="s">
        <v>9</v>
      </c>
      <c r="D4" s="65" t="s">
        <v>821</v>
      </c>
      <c r="E4" s="65" t="s">
        <v>822</v>
      </c>
      <c r="F4" s="66" t="s">
        <v>823</v>
      </c>
    </row>
    <row r="5" s="58" customFormat="1" ht="27.75" customHeight="1" spans="1:6">
      <c r="A5" s="67" t="s">
        <v>852</v>
      </c>
      <c r="B5" s="68"/>
      <c r="C5" s="68"/>
      <c r="D5" s="69"/>
      <c r="E5" s="69"/>
      <c r="F5" s="70">
        <v>606046.587781003</v>
      </c>
    </row>
    <row r="6" s="58" customFormat="1" ht="27.75" customHeight="1" spans="1:6">
      <c r="A6" s="67" t="s">
        <v>853</v>
      </c>
      <c r="B6" s="68"/>
      <c r="C6" s="68"/>
      <c r="D6" s="69"/>
      <c r="E6" s="69"/>
      <c r="F6" s="70">
        <v>10727674.415716</v>
      </c>
    </row>
    <row r="7" s="58" customFormat="1" ht="27.75" customHeight="1" spans="1:6">
      <c r="A7" s="67" t="s">
        <v>854</v>
      </c>
      <c r="B7" s="68"/>
      <c r="C7" s="68"/>
      <c r="D7" s="69"/>
      <c r="E7" s="69"/>
      <c r="F7" s="70">
        <v>211408.787053</v>
      </c>
    </row>
    <row r="8" s="58" customFormat="1" ht="27.75" customHeight="1" spans="1:6">
      <c r="A8" s="67" t="s">
        <v>855</v>
      </c>
      <c r="B8" s="68"/>
      <c r="C8" s="68"/>
      <c r="D8" s="69"/>
      <c r="E8" s="69"/>
      <c r="F8" s="70">
        <v>1538543.555467</v>
      </c>
    </row>
    <row r="9" s="58" customFormat="1" ht="27.75" customHeight="1" spans="1:6">
      <c r="A9" s="71" t="s">
        <v>856</v>
      </c>
      <c r="B9" s="68"/>
      <c r="C9" s="68"/>
      <c r="D9" s="69"/>
      <c r="E9" s="69"/>
      <c r="F9" s="70">
        <v>32514.11</v>
      </c>
    </row>
    <row r="10" s="58" customFormat="1" ht="27.75" customHeight="1" spans="1:6">
      <c r="A10" s="67" t="s">
        <v>857</v>
      </c>
      <c r="B10" s="68"/>
      <c r="C10" s="68"/>
      <c r="D10" s="69"/>
      <c r="E10" s="69"/>
      <c r="F10" s="70">
        <v>88813.09</v>
      </c>
    </row>
    <row r="11" s="58" customFormat="1" ht="27.75" customHeight="1" spans="1:6">
      <c r="A11" s="67" t="s">
        <v>858</v>
      </c>
      <c r="B11" s="68"/>
      <c r="C11" s="68"/>
      <c r="D11" s="69"/>
      <c r="E11" s="69"/>
      <c r="F11" s="70">
        <v>579436.154366999</v>
      </c>
    </row>
    <row r="12" s="58" customFormat="1" ht="27.75" customHeight="1" spans="1:6">
      <c r="A12" s="67" t="s">
        <v>859</v>
      </c>
      <c r="B12" s="68"/>
      <c r="C12" s="68"/>
      <c r="D12" s="69"/>
      <c r="E12" s="69"/>
      <c r="F12" s="70">
        <v>3299506.465171</v>
      </c>
    </row>
    <row r="13" s="58" customFormat="1" ht="27.75" customHeight="1" spans="1:6">
      <c r="A13" s="67" t="s">
        <v>860</v>
      </c>
      <c r="B13" s="68"/>
      <c r="C13" s="68"/>
      <c r="D13" s="69"/>
      <c r="E13" s="69"/>
      <c r="F13" s="70">
        <v>148947.9</v>
      </c>
    </row>
    <row r="14" s="58" customFormat="1" ht="27.75" customHeight="1" spans="1:6">
      <c r="A14" s="67" t="s">
        <v>861</v>
      </c>
      <c r="B14" s="68"/>
      <c r="C14" s="68"/>
      <c r="D14" s="69"/>
      <c r="E14" s="69"/>
      <c r="F14" s="70">
        <v>1639081.17</v>
      </c>
    </row>
    <row r="15" s="58" customFormat="1" ht="27.75" customHeight="1" spans="1:6">
      <c r="A15" s="67" t="s">
        <v>862</v>
      </c>
      <c r="B15" s="68"/>
      <c r="C15" s="68"/>
      <c r="D15" s="69"/>
      <c r="E15" s="69"/>
      <c r="F15" s="70">
        <v>42728.52</v>
      </c>
    </row>
    <row r="16" s="58" customFormat="1" ht="27.75" customHeight="1" spans="1:6">
      <c r="A16" s="67" t="s">
        <v>863</v>
      </c>
      <c r="B16" s="68"/>
      <c r="C16" s="68"/>
      <c r="D16" s="69"/>
      <c r="E16" s="69"/>
      <c r="F16" s="70">
        <v>124716.12</v>
      </c>
    </row>
    <row r="17" s="58" customFormat="1" ht="27.75" customHeight="1" spans="1:6">
      <c r="A17" s="67" t="s">
        <v>864</v>
      </c>
      <c r="B17" s="68"/>
      <c r="C17" s="68"/>
      <c r="D17" s="69"/>
      <c r="E17" s="69"/>
      <c r="F17" s="70">
        <v>-331496.98</v>
      </c>
    </row>
    <row r="18" s="58" customFormat="1" ht="27.75" customHeight="1" spans="1:6">
      <c r="A18" s="67" t="s">
        <v>865</v>
      </c>
      <c r="B18" s="68"/>
      <c r="C18" s="68"/>
      <c r="D18" s="69"/>
      <c r="E18" s="69"/>
      <c r="F18" s="70">
        <v>615786.13</v>
      </c>
    </row>
    <row r="19" s="58" customFormat="1" ht="27.75" customHeight="1" spans="1:6">
      <c r="A19" s="72" t="s">
        <v>866</v>
      </c>
      <c r="B19" s="68"/>
      <c r="C19" s="68"/>
      <c r="D19" s="69"/>
      <c r="E19" s="69"/>
      <c r="F19" s="70">
        <v>1289585.079201</v>
      </c>
    </row>
    <row r="20" s="58" customFormat="1" ht="27.75" customHeight="1" spans="1:6">
      <c r="A20" s="72" t="s">
        <v>867</v>
      </c>
      <c r="B20" s="68"/>
      <c r="C20" s="68"/>
      <c r="D20" s="69"/>
      <c r="E20" s="69"/>
      <c r="F20" s="70">
        <v>18034120.946354</v>
      </c>
    </row>
  </sheetData>
  <mergeCells count="3">
    <mergeCell ref="A1:E1"/>
    <mergeCell ref="A2:E2"/>
    <mergeCell ref="A3:E3"/>
  </mergeCells>
  <printOptions horizontalCentered="1"/>
  <pageMargins left="1.10208333333333" right="1.02361111111111" top="1.45625" bottom="1.37777777777778" header="0" footer="0.236111111111111"/>
  <pageSetup paperSize="9" firstPageNumber="22" fitToHeight="0" orientation="portrait" useFirstPageNumber="1"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2"/>
  <sheetViews>
    <sheetView showZeros="0" workbookViewId="0">
      <selection activeCell="F16" sqref="F16"/>
    </sheetView>
  </sheetViews>
  <sheetFormatPr defaultColWidth="10" defaultRowHeight="13.5" outlineLevelCol="6"/>
  <cols>
    <col min="1" max="1" width="16.375" style="35" customWidth="1"/>
    <col min="2" max="7" width="15.75" style="35" customWidth="1"/>
    <col min="8" max="16384" width="10" style="35"/>
  </cols>
  <sheetData>
    <row r="1" ht="26.1" customHeight="1" spans="1:7">
      <c r="A1" s="36" t="s">
        <v>868</v>
      </c>
      <c r="B1" s="36"/>
      <c r="C1" s="36"/>
      <c r="D1" s="36"/>
      <c r="E1" s="36"/>
      <c r="F1" s="36"/>
      <c r="G1" s="36"/>
    </row>
    <row r="2" ht="30" customHeight="1" spans="1:7">
      <c r="A2" s="37" t="s">
        <v>869</v>
      </c>
      <c r="B2" s="37"/>
      <c r="C2" s="37"/>
      <c r="D2" s="37"/>
      <c r="E2" s="37"/>
      <c r="F2" s="37"/>
      <c r="G2" s="37"/>
    </row>
    <row r="3" ht="24.95" customHeight="1" spans="1:7">
      <c r="A3" s="52"/>
      <c r="B3" s="52"/>
      <c r="C3"/>
      <c r="D3"/>
      <c r="E3"/>
      <c r="F3"/>
      <c r="G3" s="53" t="s">
        <v>3</v>
      </c>
    </row>
    <row r="4" ht="48" customHeight="1" spans="1:7">
      <c r="A4" s="54" t="s">
        <v>870</v>
      </c>
      <c r="B4" s="54" t="s">
        <v>871</v>
      </c>
      <c r="C4" s="54"/>
      <c r="D4" s="54"/>
      <c r="E4" s="54" t="s">
        <v>872</v>
      </c>
      <c r="F4" s="54"/>
      <c r="G4" s="54"/>
    </row>
    <row r="5" ht="48" customHeight="1" spans="1:7">
      <c r="A5" s="54"/>
      <c r="B5" s="54" t="s">
        <v>873</v>
      </c>
      <c r="C5" s="54" t="s">
        <v>874</v>
      </c>
      <c r="D5" s="54" t="s">
        <v>875</v>
      </c>
      <c r="E5" s="54" t="s">
        <v>873</v>
      </c>
      <c r="F5" s="54" t="s">
        <v>874</v>
      </c>
      <c r="G5" s="54" t="s">
        <v>875</v>
      </c>
    </row>
    <row r="6" ht="48" customHeight="1" spans="1:7">
      <c r="A6" s="55" t="s">
        <v>876</v>
      </c>
      <c r="B6" s="56">
        <f>C6+D6</f>
        <v>2231000</v>
      </c>
      <c r="C6" s="56">
        <v>881000</v>
      </c>
      <c r="D6" s="56">
        <v>1350000</v>
      </c>
      <c r="E6" s="56">
        <f>F6+G6</f>
        <v>2229966</v>
      </c>
      <c r="F6" s="56">
        <v>880366</v>
      </c>
      <c r="G6" s="56">
        <v>1349600</v>
      </c>
    </row>
    <row r="7" ht="48" customHeight="1" spans="1:7">
      <c r="A7" s="55" t="s">
        <v>877</v>
      </c>
      <c r="B7" s="57">
        <f>C7+D7</f>
        <v>2231000</v>
      </c>
      <c r="C7" s="31">
        <v>881000</v>
      </c>
      <c r="D7" s="31">
        <v>1350000</v>
      </c>
      <c r="E7" s="31">
        <f>F7+G7</f>
        <v>2229966</v>
      </c>
      <c r="F7" s="31">
        <v>880366</v>
      </c>
      <c r="G7" s="31">
        <v>1349600</v>
      </c>
    </row>
    <row r="12" ht="28.5" customHeight="1"/>
  </sheetData>
  <mergeCells count="5">
    <mergeCell ref="A1:G1"/>
    <mergeCell ref="A2:G2"/>
    <mergeCell ref="B4:D4"/>
    <mergeCell ref="E4:G4"/>
    <mergeCell ref="A4:A5"/>
  </mergeCells>
  <printOptions horizontalCentered="1"/>
  <pageMargins left="1.10208333333333" right="1.02361111111111" top="1.45625" bottom="1.37777777777778" header="0" footer="0.236111111111111"/>
  <pageSetup paperSize="9" scale="72" firstPageNumber="22" fitToHeight="0" orientation="portrait" useFirstPageNumber="1"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6"/>
  <sheetViews>
    <sheetView showZeros="0" workbookViewId="0">
      <selection activeCell="M25" sqref="M25"/>
    </sheetView>
  </sheetViews>
  <sheetFormatPr defaultColWidth="10" defaultRowHeight="13.5"/>
  <cols>
    <col min="1" max="1" width="6.25" style="32" customWidth="1"/>
    <col min="2" max="2" width="31.5" style="33" customWidth="1"/>
    <col min="3" max="3" width="11.75" style="32" customWidth="1"/>
    <col min="4" max="4" width="20.75" style="34" customWidth="1"/>
    <col min="5" max="5" width="23.625" style="34" customWidth="1"/>
    <col min="6" max="6" width="22.125" style="19" customWidth="1"/>
    <col min="7" max="7" width="8.5" style="19" customWidth="1"/>
    <col min="8" max="8" width="13" style="19" customWidth="1"/>
    <col min="9" max="10" width="10" style="35"/>
    <col min="11" max="17" width="10" style="19"/>
    <col min="18" max="16384" width="10" style="35"/>
  </cols>
  <sheetData>
    <row r="1" ht="26.1" customHeight="1" spans="1:8">
      <c r="A1" s="36" t="s">
        <v>878</v>
      </c>
      <c r="B1" s="36"/>
      <c r="C1" s="36"/>
      <c r="D1" s="36"/>
      <c r="E1" s="36"/>
      <c r="F1" s="36"/>
      <c r="G1" s="36"/>
      <c r="H1" s="36"/>
    </row>
    <row r="2" ht="30" customHeight="1" spans="1:8">
      <c r="A2" s="37" t="s">
        <v>879</v>
      </c>
      <c r="B2" s="37"/>
      <c r="C2" s="37"/>
      <c r="D2" s="37"/>
      <c r="E2" s="37"/>
      <c r="F2" s="37"/>
      <c r="G2" s="37"/>
      <c r="H2" s="37"/>
    </row>
    <row r="3" ht="24.95" customHeight="1" spans="1:17">
      <c r="A3"/>
      <c r="B3" s="23"/>
      <c r="C3" s="38"/>
      <c r="D3" s="38"/>
      <c r="E3" s="38"/>
      <c r="F3" s="39"/>
      <c r="G3" s="39"/>
      <c r="H3" s="40" t="s">
        <v>3</v>
      </c>
      <c r="K3" s="35"/>
      <c r="L3" s="35"/>
      <c r="M3" s="35"/>
      <c r="N3" s="35"/>
      <c r="O3" s="35"/>
      <c r="P3" s="35"/>
      <c r="Q3" s="35"/>
    </row>
    <row r="4" ht="36" customHeight="1" spans="1:17">
      <c r="A4" s="25" t="s">
        <v>880</v>
      </c>
      <c r="B4" s="25" t="s">
        <v>881</v>
      </c>
      <c r="C4" s="25" t="s">
        <v>882</v>
      </c>
      <c r="D4" s="25" t="s">
        <v>883</v>
      </c>
      <c r="E4" s="25" t="s">
        <v>884</v>
      </c>
      <c r="F4" s="25" t="s">
        <v>885</v>
      </c>
      <c r="G4" s="25" t="s">
        <v>886</v>
      </c>
      <c r="H4" s="25" t="s">
        <v>887</v>
      </c>
      <c r="K4" s="35"/>
      <c r="L4" s="35"/>
      <c r="M4" s="35"/>
      <c r="N4" s="35"/>
      <c r="O4" s="35"/>
      <c r="P4" s="35"/>
      <c r="Q4" s="35"/>
    </row>
    <row r="5" ht="30.95" customHeight="1" spans="1:17">
      <c r="A5" s="41" t="s">
        <v>888</v>
      </c>
      <c r="B5" s="42"/>
      <c r="C5" s="42"/>
      <c r="D5" s="42"/>
      <c r="E5" s="42"/>
      <c r="F5" s="43"/>
      <c r="G5" s="44"/>
      <c r="H5" s="45"/>
      <c r="K5" s="35"/>
      <c r="L5" s="35"/>
      <c r="M5" s="35"/>
      <c r="N5" s="35"/>
      <c r="O5" s="35"/>
      <c r="P5" s="35"/>
      <c r="Q5" s="35"/>
    </row>
    <row r="6" s="19" customFormat="1" ht="35.1" customHeight="1" spans="1:8">
      <c r="A6" s="46">
        <v>1</v>
      </c>
      <c r="B6" s="47"/>
      <c r="C6" s="46"/>
      <c r="D6" s="46"/>
      <c r="E6" s="48"/>
      <c r="F6" s="45"/>
      <c r="G6" s="49"/>
      <c r="H6" s="50"/>
    </row>
    <row r="7" s="19" customFormat="1" ht="35.1" customHeight="1" spans="1:8">
      <c r="A7" s="46">
        <v>2</v>
      </c>
      <c r="B7" s="47"/>
      <c r="C7" s="46"/>
      <c r="D7" s="46"/>
      <c r="E7" s="45"/>
      <c r="F7" s="45"/>
      <c r="G7" s="49"/>
      <c r="H7" s="50"/>
    </row>
    <row r="8" s="19" customFormat="1" ht="35.1" customHeight="1" spans="1:8">
      <c r="A8" s="46">
        <v>3</v>
      </c>
      <c r="B8" s="47"/>
      <c r="C8" s="48"/>
      <c r="D8" s="48"/>
      <c r="E8" s="51"/>
      <c r="F8" s="45"/>
      <c r="G8" s="49"/>
      <c r="H8" s="50"/>
    </row>
    <row r="9" s="19" customFormat="1" ht="35.1" customHeight="1" spans="1:8">
      <c r="A9" s="46">
        <v>4</v>
      </c>
      <c r="B9" s="47"/>
      <c r="C9" s="45"/>
      <c r="D9" s="48"/>
      <c r="E9" s="51"/>
      <c r="F9" s="45"/>
      <c r="G9" s="49"/>
      <c r="H9" s="50"/>
    </row>
    <row r="10" s="19" customFormat="1" ht="35.1" customHeight="1" spans="1:8">
      <c r="A10" s="46">
        <v>5</v>
      </c>
      <c r="B10" s="47"/>
      <c r="C10" s="46"/>
      <c r="D10" s="46"/>
      <c r="E10" s="51"/>
      <c r="F10" s="45"/>
      <c r="G10" s="49"/>
      <c r="H10" s="50"/>
    </row>
    <row r="11" s="19" customFormat="1" ht="35.1" customHeight="1" spans="1:8">
      <c r="A11" s="46">
        <v>6</v>
      </c>
      <c r="B11" s="47"/>
      <c r="C11" s="46"/>
      <c r="D11" s="46"/>
      <c r="E11" s="48"/>
      <c r="F11" s="45"/>
      <c r="G11" s="49"/>
      <c r="H11" s="50"/>
    </row>
    <row r="12" s="19" customFormat="1" ht="35.1" customHeight="1" spans="1:8">
      <c r="A12" s="46">
        <v>7</v>
      </c>
      <c r="B12" s="47"/>
      <c r="C12" s="48"/>
      <c r="D12" s="48"/>
      <c r="E12" s="51"/>
      <c r="F12" s="45"/>
      <c r="G12" s="49"/>
      <c r="H12" s="50"/>
    </row>
    <row r="13" s="19" customFormat="1" ht="35.1" customHeight="1" spans="1:8">
      <c r="A13" s="46">
        <v>8</v>
      </c>
      <c r="B13" s="47"/>
      <c r="C13" s="46"/>
      <c r="D13" s="46"/>
      <c r="E13" s="51"/>
      <c r="F13" s="45"/>
      <c r="G13" s="49"/>
      <c r="H13" s="50"/>
    </row>
    <row r="14" s="19" customFormat="1" ht="35.1" customHeight="1" spans="1:8">
      <c r="A14" s="46">
        <v>9</v>
      </c>
      <c r="B14" s="47"/>
      <c r="C14" s="46"/>
      <c r="D14" s="46"/>
      <c r="E14" s="51"/>
      <c r="F14" s="45"/>
      <c r="G14" s="49"/>
      <c r="H14" s="50"/>
    </row>
    <row r="15" s="19" customFormat="1" ht="35.1" customHeight="1" spans="1:8">
      <c r="A15" s="46">
        <v>10</v>
      </c>
      <c r="B15" s="47"/>
      <c r="C15" s="46"/>
      <c r="D15" s="46"/>
      <c r="E15" s="51"/>
      <c r="F15" s="45"/>
      <c r="G15" s="49"/>
      <c r="H15" s="50"/>
    </row>
    <row r="16" ht="21.75" customHeight="1" spans="1:8">
      <c r="A16" t="s">
        <v>889</v>
      </c>
      <c r="B16"/>
      <c r="C16"/>
      <c r="D16"/>
      <c r="E16"/>
      <c r="F16"/>
      <c r="G16"/>
      <c r="H16"/>
    </row>
  </sheetData>
  <mergeCells count="3">
    <mergeCell ref="A1:H1"/>
    <mergeCell ref="A2:H2"/>
    <mergeCell ref="A5:F5"/>
  </mergeCells>
  <printOptions horizontalCentered="1"/>
  <pageMargins left="1.10208333333333" right="1.02361111111111" top="1.45625" bottom="1.37777777777778" header="0" footer="0.236111111111111"/>
  <pageSetup paperSize="9" scale="58" firstPageNumber="22" fitToHeight="0" orientation="portrait" useFirstPageNumber="1"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7"/>
  <sheetViews>
    <sheetView topLeftCell="A2" workbookViewId="0">
      <selection activeCell="M25" sqref="M25"/>
    </sheetView>
  </sheetViews>
  <sheetFormatPr defaultColWidth="10" defaultRowHeight="13.5" outlineLevelCol="1"/>
  <cols>
    <col min="1" max="1" width="51.375" style="19" customWidth="1"/>
    <col min="2" max="2" width="21.75" style="19" customWidth="1"/>
    <col min="3" max="3" width="10" style="19"/>
    <col min="4" max="4" width="51.5" style="19" customWidth="1"/>
    <col min="5" max="5" width="24.125" style="19" customWidth="1"/>
    <col min="6" max="16384" width="10" style="19"/>
  </cols>
  <sheetData>
    <row r="1" ht="25.5" spans="1:2">
      <c r="A1" s="21" t="s">
        <v>890</v>
      </c>
      <c r="B1" s="21"/>
    </row>
    <row r="2" ht="28.5" customHeight="1" spans="1:2">
      <c r="A2" s="22" t="s">
        <v>891</v>
      </c>
      <c r="B2" s="22"/>
    </row>
    <row r="3" ht="14.25" spans="1:2">
      <c r="A3" s="23"/>
      <c r="B3" s="24" t="s">
        <v>3</v>
      </c>
    </row>
    <row r="4" ht="30" customHeight="1" spans="1:2">
      <c r="A4" s="25" t="s">
        <v>819</v>
      </c>
      <c r="B4" s="25" t="s">
        <v>877</v>
      </c>
    </row>
    <row r="5" s="19" customFormat="1" ht="22.5" customHeight="1" spans="1:2">
      <c r="A5" s="26" t="s">
        <v>892</v>
      </c>
      <c r="B5" s="27">
        <f>B6+B7</f>
        <v>1660182</v>
      </c>
    </row>
    <row r="6" s="19" customFormat="1" ht="22.5" customHeight="1" spans="1:2">
      <c r="A6" s="28" t="s">
        <v>893</v>
      </c>
      <c r="B6" s="29">
        <v>560582</v>
      </c>
    </row>
    <row r="7" s="19" customFormat="1" ht="22.5" customHeight="1" spans="1:2">
      <c r="A7" s="28" t="s">
        <v>894</v>
      </c>
      <c r="B7" s="29">
        <v>1099600</v>
      </c>
    </row>
    <row r="8" s="19" customFormat="1" ht="22.5" customHeight="1" spans="1:2">
      <c r="A8" s="26" t="s">
        <v>895</v>
      </c>
      <c r="B8" s="27">
        <f>B9+B10</f>
        <v>2242000</v>
      </c>
    </row>
    <row r="9" s="19" customFormat="1" ht="22.5" customHeight="1" spans="1:2">
      <c r="A9" s="28" t="s">
        <v>893</v>
      </c>
      <c r="B9" s="29">
        <v>882000</v>
      </c>
    </row>
    <row r="10" s="19" customFormat="1" ht="22.5" customHeight="1" spans="1:2">
      <c r="A10" s="28" t="s">
        <v>896</v>
      </c>
      <c r="B10" s="29">
        <v>1360000</v>
      </c>
    </row>
    <row r="11" s="19" customFormat="1" ht="22.5" customHeight="1" spans="1:2">
      <c r="A11" s="26" t="s">
        <v>897</v>
      </c>
      <c r="B11" s="27">
        <f>SUM(B12:B13)</f>
        <v>778100</v>
      </c>
    </row>
    <row r="12" s="19" customFormat="1" ht="22.5" customHeight="1" spans="1:2">
      <c r="A12" s="28" t="s">
        <v>898</v>
      </c>
      <c r="B12" s="27">
        <v>419000</v>
      </c>
    </row>
    <row r="13" s="19" customFormat="1" ht="22.5" customHeight="1" spans="1:2">
      <c r="A13" s="28" t="s">
        <v>899</v>
      </c>
      <c r="B13" s="27">
        <v>359100</v>
      </c>
    </row>
    <row r="14" s="19" customFormat="1" ht="22.5" customHeight="1" spans="1:2">
      <c r="A14" s="26" t="s">
        <v>900</v>
      </c>
      <c r="B14" s="27">
        <f>SUM(B15:B18)</f>
        <v>208316</v>
      </c>
    </row>
    <row r="15" s="19" customFormat="1" ht="22.5" customHeight="1" spans="1:2">
      <c r="A15" s="28" t="s">
        <v>901</v>
      </c>
      <c r="B15" s="27">
        <v>419199</v>
      </c>
    </row>
    <row r="16" s="19" customFormat="1" ht="22.5" customHeight="1" spans="1:2">
      <c r="A16" s="28" t="s">
        <v>902</v>
      </c>
      <c r="B16" s="27">
        <v>-319983</v>
      </c>
    </row>
    <row r="17" s="19" customFormat="1" ht="22.5" customHeight="1" spans="1:2">
      <c r="A17" s="28" t="s">
        <v>903</v>
      </c>
      <c r="B17" s="27">
        <v>369100</v>
      </c>
    </row>
    <row r="18" s="19" customFormat="1" ht="22.5" customHeight="1" spans="1:2">
      <c r="A18" s="28" t="s">
        <v>904</v>
      </c>
      <c r="B18" s="27">
        <v>-260000</v>
      </c>
    </row>
    <row r="19" s="19" customFormat="1" ht="22.5" customHeight="1" spans="1:2">
      <c r="A19" s="26" t="s">
        <v>905</v>
      </c>
      <c r="B19" s="27">
        <f>B20+B21</f>
        <v>58663</v>
      </c>
    </row>
    <row r="20" s="19" customFormat="1" ht="22.5" customHeight="1" spans="1:2">
      <c r="A20" s="28" t="s">
        <v>906</v>
      </c>
      <c r="B20" s="27">
        <v>19599</v>
      </c>
    </row>
    <row r="21" s="20" customFormat="1" ht="22.5" customHeight="1" spans="1:2">
      <c r="A21" s="28" t="s">
        <v>907</v>
      </c>
      <c r="B21" s="30">
        <v>39064</v>
      </c>
    </row>
    <row r="22" s="19" customFormat="1" ht="22.5" customHeight="1" spans="1:2">
      <c r="A22" s="26" t="s">
        <v>908</v>
      </c>
      <c r="B22" s="27">
        <f>B23+B24</f>
        <v>2229966</v>
      </c>
    </row>
    <row r="23" s="19" customFormat="1" ht="22.5" customHeight="1" spans="1:2">
      <c r="A23" s="28" t="s">
        <v>893</v>
      </c>
      <c r="B23" s="31">
        <f>B6+B12-B15-B16</f>
        <v>880366</v>
      </c>
    </row>
    <row r="24" s="19" customFormat="1" ht="22.5" customHeight="1" spans="1:2">
      <c r="A24" s="28" t="s">
        <v>896</v>
      </c>
      <c r="B24" s="31">
        <f>B7+B13-B18-B17</f>
        <v>1349600</v>
      </c>
    </row>
    <row r="25" s="19" customFormat="1" ht="22.5" customHeight="1" spans="1:2">
      <c r="A25" s="26" t="s">
        <v>909</v>
      </c>
      <c r="B25" s="27">
        <f>B26+B27</f>
        <v>2231000</v>
      </c>
    </row>
    <row r="26" s="19" customFormat="1" ht="22.5" customHeight="1" spans="1:2">
      <c r="A26" s="28" t="s">
        <v>893</v>
      </c>
      <c r="B26" s="31">
        <v>881000</v>
      </c>
    </row>
    <row r="27" s="19" customFormat="1" ht="22.5" customHeight="1" spans="1:2">
      <c r="A27" s="28" t="s">
        <v>896</v>
      </c>
      <c r="B27" s="31">
        <v>1350000</v>
      </c>
    </row>
  </sheetData>
  <mergeCells count="2">
    <mergeCell ref="A1:B1"/>
    <mergeCell ref="A2:B2"/>
  </mergeCells>
  <printOptions horizontalCentered="1"/>
  <pageMargins left="1.10208333333333" right="1.02361111111111" top="1.45625" bottom="1.37777777777778" header="0" footer="0.236111111111111"/>
  <pageSetup paperSize="9" firstPageNumber="22" fitToHeight="0" orientation="portrait" useFirstPageNumber="1"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2"/>
  <sheetViews>
    <sheetView workbookViewId="0">
      <selection activeCell="M25" sqref="M25"/>
    </sheetView>
  </sheetViews>
  <sheetFormatPr defaultColWidth="9" defaultRowHeight="13.5" outlineLevelCol="6"/>
  <cols>
    <col min="1" max="1" width="38.25" customWidth="1"/>
    <col min="2" max="7" width="13.25" customWidth="1"/>
  </cols>
  <sheetData>
    <row r="1" ht="25.5" spans="1:7">
      <c r="A1" s="3" t="s">
        <v>910</v>
      </c>
      <c r="B1" s="4"/>
      <c r="C1" s="5"/>
      <c r="D1" s="5"/>
      <c r="E1" s="5"/>
      <c r="F1" s="5"/>
      <c r="G1" s="5"/>
    </row>
    <row r="2" ht="28.5" spans="1:7">
      <c r="A2" s="6" t="s">
        <v>911</v>
      </c>
      <c r="B2" s="6"/>
      <c r="C2" s="6"/>
      <c r="D2" s="6"/>
      <c r="E2" s="6"/>
      <c r="F2" s="6"/>
      <c r="G2" s="6"/>
    </row>
    <row r="3" s="1" customFormat="1" ht="24.75" customHeight="1" spans="1:7">
      <c r="A3" s="7"/>
      <c r="B3" s="7"/>
      <c r="C3" s="7"/>
      <c r="D3" s="7"/>
      <c r="E3" s="7"/>
      <c r="F3" s="8" t="s">
        <v>3</v>
      </c>
      <c r="G3" s="8"/>
    </row>
    <row r="4" s="2" customFormat="1" ht="28.5" customHeight="1" spans="1:7">
      <c r="A4" s="9" t="s">
        <v>912</v>
      </c>
      <c r="B4" s="9" t="s">
        <v>913</v>
      </c>
      <c r="C4" s="9"/>
      <c r="D4" s="9"/>
      <c r="E4" s="9" t="s">
        <v>914</v>
      </c>
      <c r="F4" s="9"/>
      <c r="G4" s="9"/>
    </row>
    <row r="5" s="2" customFormat="1" ht="28.5" customHeight="1" spans="1:7">
      <c r="A5" s="9"/>
      <c r="B5" s="10" t="s">
        <v>915</v>
      </c>
      <c r="C5" s="9" t="s">
        <v>916</v>
      </c>
      <c r="D5" s="9" t="s">
        <v>917</v>
      </c>
      <c r="E5" s="10" t="s">
        <v>915</v>
      </c>
      <c r="F5" s="9" t="s">
        <v>916</v>
      </c>
      <c r="G5" s="9" t="s">
        <v>917</v>
      </c>
    </row>
    <row r="6" s="2" customFormat="1" ht="26.25" customHeight="1" spans="1:7">
      <c r="A6" s="9" t="s">
        <v>14</v>
      </c>
      <c r="B6" s="11">
        <f>SUM(B7:B9)</f>
        <v>3552.29</v>
      </c>
      <c r="C6" s="11">
        <v>2933</v>
      </c>
      <c r="D6" s="12">
        <f t="shared" ref="D6:D11" si="0">(B6-C6)/C6</f>
        <v>0.211145584725537</v>
      </c>
      <c r="E6" s="13">
        <f>SUM(E7:E9)</f>
        <v>2737</v>
      </c>
      <c r="F6" s="13">
        <v>2318</v>
      </c>
      <c r="G6" s="12">
        <f t="shared" ref="G6:G11" si="1">(E6-F6)/F6</f>
        <v>0.180759275237274</v>
      </c>
    </row>
    <row r="7" s="2" customFormat="1" ht="26.25" customHeight="1" spans="1:7">
      <c r="A7" s="14" t="s">
        <v>918</v>
      </c>
      <c r="B7" s="15">
        <v>0</v>
      </c>
      <c r="C7" s="15">
        <v>0</v>
      </c>
      <c r="D7" s="16">
        <v>0</v>
      </c>
      <c r="E7" s="17">
        <v>0</v>
      </c>
      <c r="F7" s="17">
        <v>0</v>
      </c>
      <c r="G7" s="16">
        <v>0</v>
      </c>
    </row>
    <row r="8" s="2" customFormat="1" ht="26.25" customHeight="1" spans="1:7">
      <c r="A8" s="14" t="s">
        <v>919</v>
      </c>
      <c r="B8" s="15">
        <v>369.44</v>
      </c>
      <c r="C8" s="15">
        <v>368</v>
      </c>
      <c r="D8" s="12">
        <f t="shared" si="0"/>
        <v>0.00391304347826086</v>
      </c>
      <c r="E8" s="17">
        <v>282</v>
      </c>
      <c r="F8" s="17">
        <v>287</v>
      </c>
      <c r="G8" s="12">
        <f t="shared" si="1"/>
        <v>-0.0174216027874564</v>
      </c>
    </row>
    <row r="9" s="2" customFormat="1" ht="26.25" customHeight="1" spans="1:7">
      <c r="A9" s="14" t="s">
        <v>920</v>
      </c>
      <c r="B9" s="15">
        <v>3182.85</v>
      </c>
      <c r="C9" s="15">
        <v>2565</v>
      </c>
      <c r="D9" s="12">
        <f t="shared" si="0"/>
        <v>0.240877192982456</v>
      </c>
      <c r="E9" s="17">
        <v>2455</v>
      </c>
      <c r="F9" s="17">
        <v>2031</v>
      </c>
      <c r="G9" s="12">
        <f t="shared" si="1"/>
        <v>0.20876415558838</v>
      </c>
    </row>
    <row r="10" s="2" customFormat="1" ht="26.25" customHeight="1" spans="1:7">
      <c r="A10" s="14" t="s">
        <v>921</v>
      </c>
      <c r="B10" s="15">
        <v>1436.78</v>
      </c>
      <c r="C10" s="15">
        <v>472</v>
      </c>
      <c r="D10" s="12">
        <f t="shared" si="0"/>
        <v>2.04402542372881</v>
      </c>
      <c r="E10" s="17">
        <v>1086.47</v>
      </c>
      <c r="F10" s="17">
        <v>401</v>
      </c>
      <c r="G10" s="12">
        <f t="shared" si="1"/>
        <v>1.70940149625935</v>
      </c>
    </row>
    <row r="11" s="2" customFormat="1" ht="26.25" customHeight="1" spans="1:7">
      <c r="A11" s="14" t="s">
        <v>922</v>
      </c>
      <c r="B11" s="15">
        <v>1746.06</v>
      </c>
      <c r="C11" s="15">
        <v>2093</v>
      </c>
      <c r="D11" s="12">
        <f t="shared" si="0"/>
        <v>-0.165762064022934</v>
      </c>
      <c r="E11" s="17">
        <v>1369</v>
      </c>
      <c r="F11" s="17">
        <v>1630</v>
      </c>
      <c r="G11" s="12">
        <f t="shared" si="1"/>
        <v>-0.160122699386503</v>
      </c>
    </row>
    <row r="12" s="2" customFormat="1" ht="47.25" customHeight="1" spans="1:7">
      <c r="A12" s="18" t="s">
        <v>923</v>
      </c>
      <c r="B12" s="18"/>
      <c r="C12" s="18"/>
      <c r="D12" s="18"/>
      <c r="E12" s="18"/>
      <c r="F12" s="18"/>
      <c r="G12" s="18"/>
    </row>
  </sheetData>
  <mergeCells count="6">
    <mergeCell ref="A2:G2"/>
    <mergeCell ref="F3:G3"/>
    <mergeCell ref="B4:D4"/>
    <mergeCell ref="E4:G4"/>
    <mergeCell ref="A12:G12"/>
    <mergeCell ref="A4:A5"/>
  </mergeCells>
  <printOptions horizontalCentered="1"/>
  <pageMargins left="1.10208333333333" right="1.02361111111111" top="1.45625" bottom="1.37777777777778" header="0" footer="0.236111111111111"/>
  <pageSetup paperSize="9" scale="67" firstPageNumber="22" fitToHeight="0" orientation="portrait" useFirstPageNumber="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1"/>
  <sheetViews>
    <sheetView showZeros="0" zoomScale="85" zoomScaleNormal="85" workbookViewId="0">
      <selection activeCell="F16" sqref="F16"/>
    </sheetView>
  </sheetViews>
  <sheetFormatPr defaultColWidth="9" defaultRowHeight="13.5"/>
  <cols>
    <col min="1" max="1" width="28.375" style="184" customWidth="1"/>
    <col min="2" max="2" width="12.375" style="184" customWidth="1"/>
    <col min="3" max="3" width="12.25" style="184" customWidth="1"/>
    <col min="4" max="5" width="12.125" style="184" hidden="1" customWidth="1"/>
    <col min="6" max="6" width="12.5" style="184" customWidth="1"/>
    <col min="7" max="7" width="13.525" style="184" customWidth="1"/>
    <col min="8" max="8" width="11.875" style="284" customWidth="1"/>
    <col min="9" max="9" width="14.5583333333333" style="184" customWidth="1"/>
    <col min="10" max="10" width="33.625" style="184" customWidth="1"/>
    <col min="11" max="11" width="12.125" style="184" customWidth="1"/>
    <col min="12" max="12" width="11.875" style="184" customWidth="1"/>
    <col min="13" max="14" width="12.375" style="184" hidden="1" customWidth="1"/>
    <col min="15" max="15" width="11.625" style="184" customWidth="1"/>
    <col min="16" max="16" width="13.675" style="184" customWidth="1"/>
    <col min="17" max="17" width="11.75" style="184" customWidth="1"/>
    <col min="18" max="18" width="14.7083333333333" style="184" customWidth="1"/>
    <col min="19" max="174" width="9" style="184"/>
    <col min="175" max="175" width="4.875" style="184" customWidth="1"/>
    <col min="176" max="176" width="30.625" style="184" customWidth="1"/>
    <col min="177" max="177" width="17" style="184" customWidth="1"/>
    <col min="178" max="178" width="13.5" style="184" customWidth="1"/>
    <col min="179" max="179" width="32.125" style="184" customWidth="1"/>
    <col min="180" max="180" width="15.5" style="184" customWidth="1"/>
    <col min="181" max="181" width="12.25" style="184" customWidth="1"/>
    <col min="182" max="16384" width="9" style="184"/>
  </cols>
  <sheetData>
    <row r="1" ht="26.1" customHeight="1" spans="1:17">
      <c r="A1" s="104" t="s">
        <v>1</v>
      </c>
      <c r="B1" s="104"/>
      <c r="C1" s="104"/>
      <c r="D1" s="104"/>
      <c r="E1" s="104"/>
      <c r="F1" s="104"/>
      <c r="G1" s="104"/>
      <c r="H1" s="104"/>
      <c r="I1" s="104"/>
      <c r="J1" s="104"/>
      <c r="K1" s="104"/>
      <c r="L1" s="104"/>
      <c r="M1" s="104"/>
      <c r="N1" s="104"/>
      <c r="O1" s="104"/>
      <c r="P1" s="104"/>
      <c r="Q1" s="104"/>
    </row>
    <row r="2" ht="30" customHeight="1" spans="1:17">
      <c r="A2" s="288" t="s">
        <v>2</v>
      </c>
      <c r="B2" s="288"/>
      <c r="C2" s="288"/>
      <c r="D2" s="288"/>
      <c r="E2" s="288"/>
      <c r="F2" s="288"/>
      <c r="G2" s="288"/>
      <c r="H2" s="288"/>
      <c r="I2" s="288"/>
      <c r="J2" s="288"/>
      <c r="K2" s="288"/>
      <c r="L2" s="288"/>
      <c r="M2" s="288"/>
      <c r="N2" s="288"/>
      <c r="O2" s="288"/>
      <c r="P2" s="288"/>
      <c r="Q2" s="288"/>
    </row>
    <row r="3" s="284" customFormat="1" ht="24.95" customHeight="1" spans="1:17">
      <c r="A3" s="289"/>
      <c r="B3" s="289"/>
      <c r="C3" s="289"/>
      <c r="D3" s="289"/>
      <c r="E3" s="289"/>
      <c r="F3" s="289"/>
      <c r="G3" s="289"/>
      <c r="H3" s="289"/>
      <c r="I3" s="289"/>
      <c r="J3" s="289"/>
      <c r="K3" s="289"/>
      <c r="L3" s="289"/>
      <c r="M3" s="289"/>
      <c r="N3" s="289"/>
      <c r="O3" s="289"/>
      <c r="P3" s="312"/>
      <c r="Q3" s="122" t="s">
        <v>3</v>
      </c>
    </row>
    <row r="4" ht="39.75" customHeight="1" spans="1:18">
      <c r="A4" s="107" t="s">
        <v>4</v>
      </c>
      <c r="B4" s="108" t="s">
        <v>5</v>
      </c>
      <c r="C4" s="108" t="s">
        <v>6</v>
      </c>
      <c r="D4" s="108" t="s">
        <v>7</v>
      </c>
      <c r="E4" s="108" t="s">
        <v>8</v>
      </c>
      <c r="F4" s="108" t="s">
        <v>9</v>
      </c>
      <c r="G4" s="108" t="s">
        <v>10</v>
      </c>
      <c r="H4" s="108" t="s">
        <v>11</v>
      </c>
      <c r="I4" s="109" t="s">
        <v>12</v>
      </c>
      <c r="J4" s="107" t="s">
        <v>13</v>
      </c>
      <c r="K4" s="108" t="s">
        <v>5</v>
      </c>
      <c r="L4" s="108" t="s">
        <v>6</v>
      </c>
      <c r="M4" s="108" t="s">
        <v>7</v>
      </c>
      <c r="N4" s="108" t="s">
        <v>8</v>
      </c>
      <c r="O4" s="108" t="s">
        <v>9</v>
      </c>
      <c r="P4" s="108" t="s">
        <v>10</v>
      </c>
      <c r="Q4" s="108" t="s">
        <v>11</v>
      </c>
      <c r="R4" s="109" t="s">
        <v>12</v>
      </c>
    </row>
    <row r="5" s="285" customFormat="1" ht="21.75" customHeight="1" spans="1:18">
      <c r="A5" s="290" t="s">
        <v>14</v>
      </c>
      <c r="B5" s="291">
        <f>B6+B29</f>
        <v>1367111</v>
      </c>
      <c r="C5" s="291">
        <f>C6+C29</f>
        <v>1722111</v>
      </c>
      <c r="D5" s="291">
        <f>D6+D29</f>
        <v>1850468</v>
      </c>
      <c r="E5" s="291">
        <f>E6+E29</f>
        <v>10765</v>
      </c>
      <c r="F5" s="291">
        <f>D5-E5</f>
        <v>1839703</v>
      </c>
      <c r="G5" s="292" t="s">
        <v>15</v>
      </c>
      <c r="H5" s="293">
        <v>1404960</v>
      </c>
      <c r="I5" s="313" t="s">
        <v>15</v>
      </c>
      <c r="J5" s="314" t="s">
        <v>14</v>
      </c>
      <c r="K5" s="291">
        <f>K6+K32</f>
        <v>1367111</v>
      </c>
      <c r="L5" s="291">
        <f>L6+L32</f>
        <v>1722111</v>
      </c>
      <c r="M5" s="291"/>
      <c r="N5" s="291"/>
      <c r="O5" s="291">
        <f>O6+O32</f>
        <v>1839703</v>
      </c>
      <c r="P5" s="313" t="s">
        <v>15</v>
      </c>
      <c r="Q5" s="293">
        <v>1404960</v>
      </c>
      <c r="R5" s="166" t="s">
        <v>15</v>
      </c>
    </row>
    <row r="6" s="285" customFormat="1" ht="21.75" customHeight="1" spans="1:18">
      <c r="A6" s="294" t="s">
        <v>16</v>
      </c>
      <c r="B6" s="295">
        <v>619170</v>
      </c>
      <c r="C6" s="295">
        <v>619170</v>
      </c>
      <c r="D6" s="295">
        <v>630924</v>
      </c>
      <c r="E6" s="295">
        <v>10765</v>
      </c>
      <c r="F6" s="295">
        <f t="shared" ref="F6:F28" si="0">D6-E6</f>
        <v>620159</v>
      </c>
      <c r="G6" s="296">
        <f t="shared" ref="G6:G28" si="1">F6/C6*100</f>
        <v>100.159729961077</v>
      </c>
      <c r="H6" s="297">
        <v>603087</v>
      </c>
      <c r="I6" s="315">
        <f>(F6/H6-1)*100</f>
        <v>2.83076902669102</v>
      </c>
      <c r="J6" s="316" t="s">
        <v>17</v>
      </c>
      <c r="K6" s="291">
        <v>1118432</v>
      </c>
      <c r="L6" s="291">
        <v>1144432</v>
      </c>
      <c r="M6" s="291">
        <v>1218283</v>
      </c>
      <c r="N6" s="291">
        <v>91138</v>
      </c>
      <c r="O6" s="291">
        <f t="shared" ref="O6:O40" si="2">M6-N6</f>
        <v>1127145</v>
      </c>
      <c r="P6" s="313">
        <f t="shared" ref="P6:P31" si="3">O6/L6*100</f>
        <v>98.4894690117019</v>
      </c>
      <c r="Q6" s="293">
        <v>1176607</v>
      </c>
      <c r="R6" s="166">
        <f t="shared" ref="R6:R31" si="4">(O6/Q6-1)*100</f>
        <v>-4.20378257141084</v>
      </c>
    </row>
    <row r="7" ht="21.75" customHeight="1" spans="1:18">
      <c r="A7" s="298" t="s">
        <v>18</v>
      </c>
      <c r="B7" s="299">
        <v>444810</v>
      </c>
      <c r="C7" s="299">
        <v>444810</v>
      </c>
      <c r="D7" s="299">
        <v>437736</v>
      </c>
      <c r="E7" s="299">
        <v>8630</v>
      </c>
      <c r="F7" s="299">
        <f t="shared" si="0"/>
        <v>429106</v>
      </c>
      <c r="G7" s="300">
        <f t="shared" si="1"/>
        <v>96.4695038330973</v>
      </c>
      <c r="H7" s="301">
        <v>414793</v>
      </c>
      <c r="I7" s="317">
        <f t="shared" ref="I7:I28" si="5">(F7/H7-1)*100</f>
        <v>3.45063682366866</v>
      </c>
      <c r="J7" s="305" t="s">
        <v>19</v>
      </c>
      <c r="K7" s="299">
        <v>62178</v>
      </c>
      <c r="L7" s="299">
        <v>70528</v>
      </c>
      <c r="M7" s="299">
        <v>98600</v>
      </c>
      <c r="N7" s="299">
        <v>31793</v>
      </c>
      <c r="O7" s="299">
        <f t="shared" si="2"/>
        <v>66807</v>
      </c>
      <c r="P7" s="317">
        <f t="shared" si="3"/>
        <v>94.724081215971</v>
      </c>
      <c r="Q7" s="301">
        <v>61399</v>
      </c>
      <c r="R7" s="168">
        <f t="shared" si="4"/>
        <v>8.80796104171078</v>
      </c>
    </row>
    <row r="8" ht="21.75" customHeight="1" spans="1:18">
      <c r="A8" s="298" t="s">
        <v>20</v>
      </c>
      <c r="B8" s="299">
        <v>130648</v>
      </c>
      <c r="C8" s="299">
        <v>130648</v>
      </c>
      <c r="D8" s="299">
        <v>132625</v>
      </c>
      <c r="E8" s="299">
        <v>4341</v>
      </c>
      <c r="F8" s="299">
        <f t="shared" si="0"/>
        <v>128284</v>
      </c>
      <c r="G8" s="300">
        <f t="shared" si="1"/>
        <v>98.1905578347927</v>
      </c>
      <c r="H8" s="301">
        <v>113043</v>
      </c>
      <c r="I8" s="317">
        <f t="shared" si="5"/>
        <v>13.4824801181851</v>
      </c>
      <c r="J8" s="305" t="s">
        <v>21</v>
      </c>
      <c r="K8" s="299"/>
      <c r="L8" s="299"/>
      <c r="M8" s="299">
        <v>0</v>
      </c>
      <c r="N8" s="299"/>
      <c r="O8" s="299">
        <f t="shared" si="2"/>
        <v>0</v>
      </c>
      <c r="P8" s="317"/>
      <c r="Q8" s="317">
        <v>0</v>
      </c>
      <c r="R8" s="168"/>
    </row>
    <row r="9" ht="21.75" customHeight="1" spans="1:18">
      <c r="A9" s="298" t="s">
        <v>22</v>
      </c>
      <c r="B9" s="299">
        <v>65003</v>
      </c>
      <c r="C9" s="299">
        <v>65003</v>
      </c>
      <c r="D9" s="299">
        <v>69175</v>
      </c>
      <c r="E9" s="299">
        <v>1040</v>
      </c>
      <c r="F9" s="299">
        <f t="shared" si="0"/>
        <v>68135</v>
      </c>
      <c r="G9" s="300">
        <f t="shared" si="1"/>
        <v>104.818239158193</v>
      </c>
      <c r="H9" s="301">
        <v>63678</v>
      </c>
      <c r="I9" s="317">
        <f t="shared" si="5"/>
        <v>6.99927761550301</v>
      </c>
      <c r="J9" s="305" t="s">
        <v>23</v>
      </c>
      <c r="K9" s="299">
        <v>7631</v>
      </c>
      <c r="L9" s="299">
        <v>7631</v>
      </c>
      <c r="M9" s="299">
        <v>3828</v>
      </c>
      <c r="N9" s="299">
        <v>69</v>
      </c>
      <c r="O9" s="299">
        <f t="shared" si="2"/>
        <v>3759</v>
      </c>
      <c r="P9" s="317">
        <f t="shared" si="3"/>
        <v>49.2595990040624</v>
      </c>
      <c r="Q9" s="301">
        <v>685</v>
      </c>
      <c r="R9" s="168">
        <f t="shared" si="4"/>
        <v>448.759124087591</v>
      </c>
    </row>
    <row r="10" ht="21.75" customHeight="1" spans="1:18">
      <c r="A10" s="298" t="s">
        <v>24</v>
      </c>
      <c r="B10" s="299">
        <v>8100</v>
      </c>
      <c r="C10" s="299">
        <v>8100</v>
      </c>
      <c r="D10" s="299">
        <v>9644</v>
      </c>
      <c r="E10" s="299">
        <v>213</v>
      </c>
      <c r="F10" s="299">
        <f t="shared" si="0"/>
        <v>9431</v>
      </c>
      <c r="G10" s="300">
        <f t="shared" si="1"/>
        <v>116.432098765432</v>
      </c>
      <c r="H10" s="301">
        <v>8248</v>
      </c>
      <c r="I10" s="317">
        <f t="shared" si="5"/>
        <v>14.3428709990301</v>
      </c>
      <c r="J10" s="305" t="s">
        <v>25</v>
      </c>
      <c r="K10" s="299">
        <v>49679</v>
      </c>
      <c r="L10" s="299">
        <v>51038</v>
      </c>
      <c r="M10" s="299">
        <v>52512</v>
      </c>
      <c r="N10" s="299">
        <v>1433</v>
      </c>
      <c r="O10" s="299">
        <f t="shared" si="2"/>
        <v>51079</v>
      </c>
      <c r="P10" s="317">
        <f t="shared" si="3"/>
        <v>100.080332301422</v>
      </c>
      <c r="Q10" s="301">
        <v>59442</v>
      </c>
      <c r="R10" s="168">
        <f t="shared" si="4"/>
        <v>-14.0691766764241</v>
      </c>
    </row>
    <row r="11" ht="21.75" customHeight="1" spans="1:18">
      <c r="A11" s="298" t="s">
        <v>26</v>
      </c>
      <c r="B11" s="299">
        <v>1791</v>
      </c>
      <c r="C11" s="299">
        <v>1791</v>
      </c>
      <c r="D11" s="299">
        <v>2033</v>
      </c>
      <c r="E11" s="299">
        <v>0</v>
      </c>
      <c r="F11" s="299">
        <f t="shared" si="0"/>
        <v>2033</v>
      </c>
      <c r="G11" s="300">
        <f t="shared" si="1"/>
        <v>113.512004466778</v>
      </c>
      <c r="H11" s="301">
        <v>1894</v>
      </c>
      <c r="I11" s="317">
        <f t="shared" si="5"/>
        <v>7.3389651531151</v>
      </c>
      <c r="J11" s="305" t="s">
        <v>27</v>
      </c>
      <c r="K11" s="299">
        <v>236717</v>
      </c>
      <c r="L11" s="299">
        <v>245656</v>
      </c>
      <c r="M11" s="299">
        <v>247509</v>
      </c>
      <c r="N11" s="299">
        <v>212</v>
      </c>
      <c r="O11" s="299">
        <f t="shared" si="2"/>
        <v>247297</v>
      </c>
      <c r="P11" s="317">
        <f t="shared" si="3"/>
        <v>100.668007294754</v>
      </c>
      <c r="Q11" s="301">
        <v>235440</v>
      </c>
      <c r="R11" s="168">
        <f t="shared" si="4"/>
        <v>5.03610261637784</v>
      </c>
    </row>
    <row r="12" ht="21.75" customHeight="1" spans="1:18">
      <c r="A12" s="298" t="s">
        <v>28</v>
      </c>
      <c r="B12" s="299">
        <v>32863</v>
      </c>
      <c r="C12" s="299">
        <v>32863</v>
      </c>
      <c r="D12" s="299">
        <v>34242</v>
      </c>
      <c r="E12" s="299">
        <v>935</v>
      </c>
      <c r="F12" s="299">
        <f t="shared" si="0"/>
        <v>33307</v>
      </c>
      <c r="G12" s="300">
        <f t="shared" si="1"/>
        <v>101.351063506071</v>
      </c>
      <c r="H12" s="301">
        <v>32024</v>
      </c>
      <c r="I12" s="317">
        <f t="shared" si="5"/>
        <v>4.00637022233326</v>
      </c>
      <c r="J12" s="305" t="s">
        <v>29</v>
      </c>
      <c r="K12" s="299">
        <v>6400</v>
      </c>
      <c r="L12" s="299">
        <v>9270</v>
      </c>
      <c r="M12" s="299">
        <v>15050</v>
      </c>
      <c r="N12" s="299"/>
      <c r="O12" s="299">
        <f t="shared" si="2"/>
        <v>15050</v>
      </c>
      <c r="P12" s="317">
        <f t="shared" si="3"/>
        <v>162.35167206041</v>
      </c>
      <c r="Q12" s="301">
        <v>15034</v>
      </c>
      <c r="R12" s="168">
        <f t="shared" si="4"/>
        <v>0.106425435679136</v>
      </c>
    </row>
    <row r="13" ht="21.75" customHeight="1" spans="1:18">
      <c r="A13" s="298" t="s">
        <v>30</v>
      </c>
      <c r="B13" s="299">
        <v>30488</v>
      </c>
      <c r="C13" s="299">
        <v>30488</v>
      </c>
      <c r="D13" s="299">
        <v>36247</v>
      </c>
      <c r="E13" s="299">
        <v>726</v>
      </c>
      <c r="F13" s="299">
        <f t="shared" si="0"/>
        <v>35521</v>
      </c>
      <c r="G13" s="300">
        <f t="shared" si="1"/>
        <v>116.50813434794</v>
      </c>
      <c r="H13" s="301">
        <v>25509</v>
      </c>
      <c r="I13" s="317">
        <f t="shared" si="5"/>
        <v>39.2488925477283</v>
      </c>
      <c r="J13" s="305" t="s">
        <v>31</v>
      </c>
      <c r="K13" s="299">
        <v>16439</v>
      </c>
      <c r="L13" s="299">
        <v>16479</v>
      </c>
      <c r="M13" s="299">
        <v>23998</v>
      </c>
      <c r="N13" s="299">
        <v>3935</v>
      </c>
      <c r="O13" s="299">
        <f t="shared" si="2"/>
        <v>20063</v>
      </c>
      <c r="P13" s="317">
        <f t="shared" si="3"/>
        <v>121.748892529887</v>
      </c>
      <c r="Q13" s="301">
        <v>19328</v>
      </c>
      <c r="R13" s="168">
        <f t="shared" si="4"/>
        <v>3.80277317880795</v>
      </c>
    </row>
    <row r="14" ht="21.75" customHeight="1" spans="1:18">
      <c r="A14" s="298" t="s">
        <v>32</v>
      </c>
      <c r="B14" s="299">
        <v>8862</v>
      </c>
      <c r="C14" s="299">
        <v>8862</v>
      </c>
      <c r="D14" s="299">
        <v>12589</v>
      </c>
      <c r="E14" s="299">
        <v>285</v>
      </c>
      <c r="F14" s="299">
        <f t="shared" si="0"/>
        <v>12304</v>
      </c>
      <c r="G14" s="300">
        <f t="shared" si="1"/>
        <v>138.839990972692</v>
      </c>
      <c r="H14" s="301">
        <v>8595</v>
      </c>
      <c r="I14" s="317">
        <f t="shared" si="5"/>
        <v>43.152995927865</v>
      </c>
      <c r="J14" s="305" t="s">
        <v>33</v>
      </c>
      <c r="K14" s="299">
        <v>149644</v>
      </c>
      <c r="L14" s="299">
        <v>153251</v>
      </c>
      <c r="M14" s="299">
        <v>186376</v>
      </c>
      <c r="N14" s="299">
        <v>13681</v>
      </c>
      <c r="O14" s="299">
        <f t="shared" si="2"/>
        <v>172695</v>
      </c>
      <c r="P14" s="317">
        <f t="shared" si="3"/>
        <v>112.687682298974</v>
      </c>
      <c r="Q14" s="301">
        <v>151140</v>
      </c>
      <c r="R14" s="168">
        <f t="shared" si="4"/>
        <v>14.2616117506947</v>
      </c>
    </row>
    <row r="15" ht="21.75" customHeight="1" spans="1:18">
      <c r="A15" s="298" t="s">
        <v>34</v>
      </c>
      <c r="B15" s="299">
        <v>43829</v>
      </c>
      <c r="C15" s="299">
        <v>43829</v>
      </c>
      <c r="D15" s="299">
        <v>46327</v>
      </c>
      <c r="E15" s="299">
        <v>858</v>
      </c>
      <c r="F15" s="299">
        <f t="shared" si="0"/>
        <v>45469</v>
      </c>
      <c r="G15" s="300">
        <f t="shared" si="1"/>
        <v>103.741814780168</v>
      </c>
      <c r="H15" s="301">
        <v>41528</v>
      </c>
      <c r="I15" s="317">
        <f t="shared" si="5"/>
        <v>9.48998266230014</v>
      </c>
      <c r="J15" s="305" t="s">
        <v>35</v>
      </c>
      <c r="K15" s="299">
        <v>100318</v>
      </c>
      <c r="L15" s="299">
        <v>100318</v>
      </c>
      <c r="M15" s="299">
        <v>115413</v>
      </c>
      <c r="N15" s="299">
        <v>5734</v>
      </c>
      <c r="O15" s="299">
        <f t="shared" si="2"/>
        <v>109679</v>
      </c>
      <c r="P15" s="317">
        <f t="shared" si="3"/>
        <v>109.331326382105</v>
      </c>
      <c r="Q15" s="301">
        <v>174080</v>
      </c>
      <c r="R15" s="168">
        <f t="shared" si="4"/>
        <v>-36.9950597426471</v>
      </c>
    </row>
    <row r="16" ht="21.75" customHeight="1" spans="1:18">
      <c r="A16" s="298" t="s">
        <v>36</v>
      </c>
      <c r="B16" s="299">
        <v>32877</v>
      </c>
      <c r="C16" s="299">
        <v>32877</v>
      </c>
      <c r="D16" s="299">
        <v>24986</v>
      </c>
      <c r="E16" s="299">
        <v>127</v>
      </c>
      <c r="F16" s="299">
        <f t="shared" si="0"/>
        <v>24859</v>
      </c>
      <c r="G16" s="300">
        <f t="shared" si="1"/>
        <v>75.6121300605286</v>
      </c>
      <c r="H16" s="301">
        <v>28974</v>
      </c>
      <c r="I16" s="317">
        <f t="shared" si="5"/>
        <v>-14.2023883481742</v>
      </c>
      <c r="J16" s="305" t="s">
        <v>37</v>
      </c>
      <c r="K16" s="299">
        <v>16047</v>
      </c>
      <c r="L16" s="299">
        <v>19267</v>
      </c>
      <c r="M16" s="299">
        <v>19039</v>
      </c>
      <c r="N16" s="299">
        <v>1479</v>
      </c>
      <c r="O16" s="299">
        <f t="shared" si="2"/>
        <v>17560</v>
      </c>
      <c r="P16" s="317">
        <f t="shared" si="3"/>
        <v>91.1402916904552</v>
      </c>
      <c r="Q16" s="301">
        <v>18174</v>
      </c>
      <c r="R16" s="168">
        <f t="shared" si="4"/>
        <v>-3.37845273467591</v>
      </c>
    </row>
    <row r="17" ht="21.75" customHeight="1" spans="1:18">
      <c r="A17" s="298" t="s">
        <v>38</v>
      </c>
      <c r="B17" s="299">
        <v>14000</v>
      </c>
      <c r="C17" s="299">
        <v>14000</v>
      </c>
      <c r="D17" s="299">
        <v>10713</v>
      </c>
      <c r="E17" s="299"/>
      <c r="F17" s="299">
        <f t="shared" si="0"/>
        <v>10713</v>
      </c>
      <c r="G17" s="300">
        <f t="shared" si="1"/>
        <v>76.5214285714286</v>
      </c>
      <c r="H17" s="301">
        <v>16718</v>
      </c>
      <c r="I17" s="317">
        <f t="shared" si="5"/>
        <v>-35.9193683454959</v>
      </c>
      <c r="J17" s="305" t="s">
        <v>39</v>
      </c>
      <c r="K17" s="299">
        <v>163020</v>
      </c>
      <c r="L17" s="299">
        <v>165520</v>
      </c>
      <c r="M17" s="299">
        <v>244277</v>
      </c>
      <c r="N17" s="299">
        <v>8554</v>
      </c>
      <c r="O17" s="299">
        <f t="shared" si="2"/>
        <v>235723</v>
      </c>
      <c r="P17" s="317">
        <f t="shared" si="3"/>
        <v>142.413605606573</v>
      </c>
      <c r="Q17" s="301">
        <v>150374</v>
      </c>
      <c r="R17" s="168">
        <f t="shared" si="4"/>
        <v>56.7578171758416</v>
      </c>
    </row>
    <row r="18" ht="21.75" customHeight="1" spans="1:18">
      <c r="A18" s="298" t="s">
        <v>40</v>
      </c>
      <c r="B18" s="299">
        <v>75500</v>
      </c>
      <c r="C18" s="299">
        <v>75500</v>
      </c>
      <c r="D18" s="299">
        <v>58269</v>
      </c>
      <c r="E18" s="299"/>
      <c r="F18" s="299">
        <f t="shared" si="0"/>
        <v>58269</v>
      </c>
      <c r="G18" s="300">
        <f t="shared" si="1"/>
        <v>77.1774834437086</v>
      </c>
      <c r="H18" s="301">
        <v>74197</v>
      </c>
      <c r="I18" s="317">
        <f t="shared" si="5"/>
        <v>-21.4671752227179</v>
      </c>
      <c r="J18" s="305" t="s">
        <v>41</v>
      </c>
      <c r="K18" s="299">
        <v>81803</v>
      </c>
      <c r="L18" s="299">
        <v>83744</v>
      </c>
      <c r="M18" s="299">
        <v>95847</v>
      </c>
      <c r="N18" s="299">
        <v>14568</v>
      </c>
      <c r="O18" s="299">
        <f t="shared" si="2"/>
        <v>81279</v>
      </c>
      <c r="P18" s="317">
        <f t="shared" si="3"/>
        <v>97.0565055406955</v>
      </c>
      <c r="Q18" s="301">
        <v>123137</v>
      </c>
      <c r="R18" s="168">
        <f t="shared" si="4"/>
        <v>-33.9930321511812</v>
      </c>
    </row>
    <row r="19" ht="21.75" customHeight="1" spans="1:18">
      <c r="A19" s="298" t="s">
        <v>42</v>
      </c>
      <c r="B19" s="299">
        <v>849</v>
      </c>
      <c r="C19" s="299">
        <v>849</v>
      </c>
      <c r="D19" s="299">
        <v>845</v>
      </c>
      <c r="E19" s="299">
        <v>105</v>
      </c>
      <c r="F19" s="299">
        <f t="shared" si="0"/>
        <v>740</v>
      </c>
      <c r="G19" s="300">
        <f t="shared" si="1"/>
        <v>87.1613663133098</v>
      </c>
      <c r="H19" s="301">
        <v>399</v>
      </c>
      <c r="I19" s="317">
        <f t="shared" si="5"/>
        <v>85.4636591478697</v>
      </c>
      <c r="J19" s="305" t="s">
        <v>43</v>
      </c>
      <c r="K19" s="299">
        <v>31477</v>
      </c>
      <c r="L19" s="299">
        <v>42777</v>
      </c>
      <c r="M19" s="299">
        <v>31350</v>
      </c>
      <c r="N19" s="299">
        <v>1974</v>
      </c>
      <c r="O19" s="299">
        <f t="shared" si="2"/>
        <v>29376</v>
      </c>
      <c r="P19" s="317">
        <f t="shared" si="3"/>
        <v>68.6724174205765</v>
      </c>
      <c r="Q19" s="301">
        <v>44955</v>
      </c>
      <c r="R19" s="168">
        <f t="shared" si="4"/>
        <v>-34.6546546546547</v>
      </c>
    </row>
    <row r="20" ht="21.75" customHeight="1" spans="1:18">
      <c r="A20" s="298" t="s">
        <v>44</v>
      </c>
      <c r="B20" s="299"/>
      <c r="C20" s="299"/>
      <c r="D20" s="299">
        <v>41</v>
      </c>
      <c r="E20" s="299"/>
      <c r="F20" s="299">
        <f t="shared" si="0"/>
        <v>41</v>
      </c>
      <c r="G20" s="300" t="s">
        <v>15</v>
      </c>
      <c r="H20" s="301">
        <v>-14</v>
      </c>
      <c r="I20" s="317">
        <f t="shared" si="5"/>
        <v>-392.857142857143</v>
      </c>
      <c r="J20" s="305" t="s">
        <v>45</v>
      </c>
      <c r="K20" s="299">
        <v>29910</v>
      </c>
      <c r="L20" s="299">
        <v>29940</v>
      </c>
      <c r="M20" s="299">
        <v>13227</v>
      </c>
      <c r="N20" s="299">
        <v>0</v>
      </c>
      <c r="O20" s="299">
        <f t="shared" si="2"/>
        <v>13227</v>
      </c>
      <c r="P20" s="317">
        <f t="shared" si="3"/>
        <v>44.1783567134269</v>
      </c>
      <c r="Q20" s="301">
        <v>22977</v>
      </c>
      <c r="R20" s="168">
        <f t="shared" si="4"/>
        <v>-42.433738085912</v>
      </c>
    </row>
    <row r="21" ht="21.75" customHeight="1" spans="1:18">
      <c r="A21" s="298" t="s">
        <v>46</v>
      </c>
      <c r="B21" s="299">
        <v>174360</v>
      </c>
      <c r="C21" s="299">
        <v>174360</v>
      </c>
      <c r="D21" s="299">
        <v>193188</v>
      </c>
      <c r="E21" s="299">
        <v>2135</v>
      </c>
      <c r="F21" s="299">
        <f t="shared" si="0"/>
        <v>191053</v>
      </c>
      <c r="G21" s="300">
        <f t="shared" si="1"/>
        <v>109.573870153705</v>
      </c>
      <c r="H21" s="301">
        <v>188294</v>
      </c>
      <c r="I21" s="317">
        <f t="shared" si="5"/>
        <v>1.46526177148503</v>
      </c>
      <c r="J21" s="305" t="s">
        <v>47</v>
      </c>
      <c r="K21" s="299">
        <v>6897</v>
      </c>
      <c r="L21" s="299">
        <v>6897</v>
      </c>
      <c r="M21" s="299">
        <v>4373</v>
      </c>
      <c r="N21" s="299"/>
      <c r="O21" s="299">
        <f t="shared" si="2"/>
        <v>4373</v>
      </c>
      <c r="P21" s="317">
        <f t="shared" si="3"/>
        <v>63.4043787153835</v>
      </c>
      <c r="Q21" s="301">
        <v>6659</v>
      </c>
      <c r="R21" s="168">
        <f t="shared" si="4"/>
        <v>-34.3294789007358</v>
      </c>
    </row>
    <row r="22" ht="21.75" customHeight="1" spans="1:18">
      <c r="A22" s="298" t="s">
        <v>48</v>
      </c>
      <c r="B22" s="299">
        <v>62700</v>
      </c>
      <c r="C22" s="299">
        <v>62700</v>
      </c>
      <c r="D22" s="299">
        <v>60126</v>
      </c>
      <c r="E22" s="299">
        <v>0</v>
      </c>
      <c r="F22" s="299">
        <f t="shared" si="0"/>
        <v>60126</v>
      </c>
      <c r="G22" s="300">
        <f t="shared" si="1"/>
        <v>95.8947368421053</v>
      </c>
      <c r="H22" s="301">
        <v>49331</v>
      </c>
      <c r="I22" s="317">
        <f t="shared" si="5"/>
        <v>21.882791753664</v>
      </c>
      <c r="J22" s="305" t="s">
        <v>49</v>
      </c>
      <c r="K22" s="299"/>
      <c r="L22" s="299"/>
      <c r="M22" s="299">
        <v>1588</v>
      </c>
      <c r="N22" s="299"/>
      <c r="O22" s="299">
        <f t="shared" si="2"/>
        <v>1588</v>
      </c>
      <c r="P22" s="317" t="s">
        <v>15</v>
      </c>
      <c r="Q22" s="301">
        <v>2930</v>
      </c>
      <c r="R22" s="168">
        <f t="shared" si="4"/>
        <v>-45.80204778157</v>
      </c>
    </row>
    <row r="23" ht="21.75" customHeight="1" spans="1:18">
      <c r="A23" s="298" t="s">
        <v>50</v>
      </c>
      <c r="B23" s="299">
        <v>19500</v>
      </c>
      <c r="C23" s="299">
        <v>19500</v>
      </c>
      <c r="D23" s="299">
        <v>72366</v>
      </c>
      <c r="E23" s="299">
        <v>67</v>
      </c>
      <c r="F23" s="299">
        <f t="shared" si="0"/>
        <v>72299</v>
      </c>
      <c r="G23" s="300">
        <f t="shared" si="1"/>
        <v>370.764102564103</v>
      </c>
      <c r="H23" s="301">
        <v>17996</v>
      </c>
      <c r="I23" s="317">
        <f t="shared" si="5"/>
        <v>301.750388975328</v>
      </c>
      <c r="J23" s="305" t="s">
        <v>51</v>
      </c>
      <c r="K23" s="299"/>
      <c r="L23" s="299"/>
      <c r="M23" s="299">
        <v>600</v>
      </c>
      <c r="N23" s="299"/>
      <c r="O23" s="299">
        <f t="shared" si="2"/>
        <v>600</v>
      </c>
      <c r="P23" s="317" t="s">
        <v>15</v>
      </c>
      <c r="Q23" s="317">
        <v>500</v>
      </c>
      <c r="R23" s="168">
        <f t="shared" si="4"/>
        <v>20</v>
      </c>
    </row>
    <row r="24" ht="21.75" customHeight="1" spans="1:18">
      <c r="A24" s="298" t="s">
        <v>52</v>
      </c>
      <c r="B24" s="299">
        <v>10791</v>
      </c>
      <c r="C24" s="299">
        <v>10791</v>
      </c>
      <c r="D24" s="299">
        <v>18967</v>
      </c>
      <c r="E24" s="299">
        <v>781</v>
      </c>
      <c r="F24" s="299">
        <f t="shared" si="0"/>
        <v>18186</v>
      </c>
      <c r="G24" s="300">
        <f t="shared" si="1"/>
        <v>168.52932999722</v>
      </c>
      <c r="H24" s="301">
        <v>7654</v>
      </c>
      <c r="I24" s="317">
        <f t="shared" si="5"/>
        <v>137.601254246146</v>
      </c>
      <c r="J24" s="305" t="s">
        <v>53</v>
      </c>
      <c r="K24" s="299">
        <v>2484</v>
      </c>
      <c r="L24" s="299">
        <v>2601</v>
      </c>
      <c r="M24" s="299">
        <v>5478</v>
      </c>
      <c r="N24" s="299"/>
      <c r="O24" s="299">
        <f t="shared" si="2"/>
        <v>5478</v>
      </c>
      <c r="P24" s="317">
        <f t="shared" si="3"/>
        <v>210.611303344867</v>
      </c>
      <c r="Q24" s="301">
        <v>8984</v>
      </c>
      <c r="R24" s="168">
        <f t="shared" si="4"/>
        <v>-39.0249332146037</v>
      </c>
    </row>
    <row r="25" ht="21.75" customHeight="1" spans="1:18">
      <c r="A25" s="298" t="s">
        <v>54</v>
      </c>
      <c r="B25" s="299">
        <v>77564</v>
      </c>
      <c r="C25" s="299">
        <v>77564</v>
      </c>
      <c r="D25" s="299">
        <v>26434</v>
      </c>
      <c r="E25" s="299">
        <v>1033</v>
      </c>
      <c r="F25" s="299">
        <f t="shared" si="0"/>
        <v>25401</v>
      </c>
      <c r="G25" s="300">
        <f t="shared" si="1"/>
        <v>32.7484399979372</v>
      </c>
      <c r="H25" s="301">
        <v>38657</v>
      </c>
      <c r="I25" s="317">
        <f t="shared" si="5"/>
        <v>-34.291331453553</v>
      </c>
      <c r="J25" s="305" t="s">
        <v>55</v>
      </c>
      <c r="K25" s="299">
        <v>17012</v>
      </c>
      <c r="L25" s="299">
        <v>17012</v>
      </c>
      <c r="M25" s="299">
        <v>23322</v>
      </c>
      <c r="N25" s="299">
        <v>3754</v>
      </c>
      <c r="O25" s="299">
        <f t="shared" si="2"/>
        <v>19568</v>
      </c>
      <c r="P25" s="317">
        <f t="shared" si="3"/>
        <v>115.024688455208</v>
      </c>
      <c r="Q25" s="301">
        <v>46996</v>
      </c>
      <c r="R25" s="168">
        <f t="shared" si="4"/>
        <v>-58.362413822453</v>
      </c>
    </row>
    <row r="26" ht="21.75" customHeight="1" spans="1:18">
      <c r="A26" s="298" t="s">
        <v>56</v>
      </c>
      <c r="B26" s="299">
        <v>859</v>
      </c>
      <c r="C26" s="299">
        <v>859</v>
      </c>
      <c r="D26" s="299">
        <v>688</v>
      </c>
      <c r="E26" s="299">
        <v>78</v>
      </c>
      <c r="F26" s="299">
        <f t="shared" si="0"/>
        <v>610</v>
      </c>
      <c r="G26" s="300">
        <f t="shared" si="1"/>
        <v>71.0128055878929</v>
      </c>
      <c r="H26" s="301">
        <v>2017</v>
      </c>
      <c r="I26" s="317">
        <f t="shared" si="5"/>
        <v>-69.7570649479425</v>
      </c>
      <c r="J26" s="305" t="s">
        <v>57</v>
      </c>
      <c r="K26" s="299">
        <v>1320</v>
      </c>
      <c r="L26" s="299">
        <v>1320</v>
      </c>
      <c r="M26" s="299">
        <v>2421</v>
      </c>
      <c r="N26" s="299"/>
      <c r="O26" s="299">
        <f t="shared" si="2"/>
        <v>2421</v>
      </c>
      <c r="P26" s="317">
        <f t="shared" si="3"/>
        <v>183.409090909091</v>
      </c>
      <c r="Q26" s="301">
        <v>2418</v>
      </c>
      <c r="R26" s="168">
        <f t="shared" si="4"/>
        <v>0.124069478908195</v>
      </c>
    </row>
    <row r="27" ht="21.75" customHeight="1" spans="1:18">
      <c r="A27" s="298" t="s">
        <v>58</v>
      </c>
      <c r="B27" s="299">
        <v>946</v>
      </c>
      <c r="C27" s="299">
        <v>946</v>
      </c>
      <c r="D27" s="299">
        <v>1722</v>
      </c>
      <c r="E27" s="299">
        <v>176</v>
      </c>
      <c r="F27" s="299">
        <f t="shared" si="0"/>
        <v>1546</v>
      </c>
      <c r="G27" s="300">
        <f t="shared" si="1"/>
        <v>163.424947145877</v>
      </c>
      <c r="H27" s="301">
        <v>61893</v>
      </c>
      <c r="I27" s="317">
        <f t="shared" si="5"/>
        <v>-97.5021407913657</v>
      </c>
      <c r="J27" s="305" t="s">
        <v>59</v>
      </c>
      <c r="K27" s="299">
        <v>10255</v>
      </c>
      <c r="L27" s="299">
        <v>10255</v>
      </c>
      <c r="M27" s="299">
        <v>13870</v>
      </c>
      <c r="N27" s="299">
        <v>3952</v>
      </c>
      <c r="O27" s="299">
        <f t="shared" si="2"/>
        <v>9918</v>
      </c>
      <c r="P27" s="317">
        <f t="shared" si="3"/>
        <v>96.7137981472452</v>
      </c>
      <c r="Q27" s="301">
        <v>13178</v>
      </c>
      <c r="R27" s="168">
        <f t="shared" si="4"/>
        <v>-24.7382000303536</v>
      </c>
    </row>
    <row r="28" ht="21.75" customHeight="1" spans="1:18">
      <c r="A28" s="298" t="s">
        <v>60</v>
      </c>
      <c r="B28" s="299">
        <v>2000</v>
      </c>
      <c r="C28" s="299">
        <v>2000</v>
      </c>
      <c r="D28" s="299">
        <v>12885</v>
      </c>
      <c r="E28" s="299"/>
      <c r="F28" s="299">
        <f t="shared" si="0"/>
        <v>12885</v>
      </c>
      <c r="G28" s="300">
        <f t="shared" si="1"/>
        <v>644.25</v>
      </c>
      <c r="H28" s="301">
        <v>10746</v>
      </c>
      <c r="I28" s="317">
        <f t="shared" si="5"/>
        <v>19.9050809603573</v>
      </c>
      <c r="J28" s="305" t="s">
        <v>61</v>
      </c>
      <c r="K28" s="299">
        <v>30000</v>
      </c>
      <c r="L28" s="299">
        <v>11727</v>
      </c>
      <c r="M28" s="299"/>
      <c r="N28" s="299"/>
      <c r="O28" s="299">
        <f t="shared" si="2"/>
        <v>0</v>
      </c>
      <c r="P28" s="317" t="s">
        <v>15</v>
      </c>
      <c r="Q28" s="317">
        <v>0</v>
      </c>
      <c r="R28" s="168" t="s">
        <v>15</v>
      </c>
    </row>
    <row r="29" s="286" customFormat="1" ht="21.75" customHeight="1" spans="1:18">
      <c r="A29" s="294" t="s">
        <v>62</v>
      </c>
      <c r="B29" s="295">
        <v>747941</v>
      </c>
      <c r="C29" s="295">
        <v>1102941</v>
      </c>
      <c r="D29" s="295">
        <v>1219544</v>
      </c>
      <c r="E29" s="302"/>
      <c r="F29" s="295">
        <f t="shared" ref="F29:F40" si="6">D29-E29</f>
        <v>1219544</v>
      </c>
      <c r="G29" s="296" t="s">
        <v>15</v>
      </c>
      <c r="H29" s="297">
        <v>801873</v>
      </c>
      <c r="I29" s="315" t="s">
        <v>15</v>
      </c>
      <c r="J29" s="303" t="s">
        <v>63</v>
      </c>
      <c r="K29" s="299">
        <v>79201</v>
      </c>
      <c r="L29" s="299">
        <v>79201</v>
      </c>
      <c r="M29" s="299"/>
      <c r="N29" s="299"/>
      <c r="O29" s="299">
        <f t="shared" si="2"/>
        <v>0</v>
      </c>
      <c r="P29" s="317" t="s">
        <v>15</v>
      </c>
      <c r="Q29" s="317">
        <v>50</v>
      </c>
      <c r="R29" s="168" t="s">
        <v>15</v>
      </c>
    </row>
    <row r="30" s="286" customFormat="1" ht="21.75" customHeight="1" spans="1:18">
      <c r="A30" s="303" t="s">
        <v>64</v>
      </c>
      <c r="B30" s="299">
        <v>300000</v>
      </c>
      <c r="C30" s="299">
        <v>315000</v>
      </c>
      <c r="D30" s="299">
        <v>423582</v>
      </c>
      <c r="E30" s="304"/>
      <c r="F30" s="299">
        <f t="shared" si="6"/>
        <v>423582</v>
      </c>
      <c r="G30" s="300"/>
      <c r="H30" s="301">
        <v>541117</v>
      </c>
      <c r="I30" s="317"/>
      <c r="J30" s="303" t="s">
        <v>65</v>
      </c>
      <c r="K30" s="299">
        <v>19994</v>
      </c>
      <c r="L30" s="299">
        <v>19994</v>
      </c>
      <c r="M30" s="299">
        <v>19599</v>
      </c>
      <c r="N30" s="299"/>
      <c r="O30" s="299">
        <f t="shared" si="2"/>
        <v>19599</v>
      </c>
      <c r="P30" s="317">
        <f t="shared" si="3"/>
        <v>98.0244073221967</v>
      </c>
      <c r="Q30" s="301">
        <v>18724</v>
      </c>
      <c r="R30" s="168">
        <f t="shared" si="4"/>
        <v>4.67314676351207</v>
      </c>
    </row>
    <row r="31" s="286" customFormat="1" ht="21.75" customHeight="1" spans="1:18">
      <c r="A31" s="303" t="s">
        <v>66</v>
      </c>
      <c r="B31" s="299"/>
      <c r="C31" s="299"/>
      <c r="D31" s="299"/>
      <c r="E31" s="304"/>
      <c r="F31" s="299">
        <f t="shared" si="6"/>
        <v>0</v>
      </c>
      <c r="G31" s="300"/>
      <c r="H31" s="301">
        <v>0</v>
      </c>
      <c r="I31" s="317"/>
      <c r="J31" s="303" t="s">
        <v>67</v>
      </c>
      <c r="K31" s="299">
        <v>6</v>
      </c>
      <c r="L31" s="299">
        <v>6</v>
      </c>
      <c r="M31" s="299">
        <v>6</v>
      </c>
      <c r="N31" s="299"/>
      <c r="O31" s="299">
        <f t="shared" si="2"/>
        <v>6</v>
      </c>
      <c r="P31" s="317">
        <f t="shared" si="3"/>
        <v>100</v>
      </c>
      <c r="Q31" s="301">
        <v>3</v>
      </c>
      <c r="R31" s="168">
        <f t="shared" si="4"/>
        <v>100</v>
      </c>
    </row>
    <row r="32" s="286" customFormat="1" ht="21.75" customHeight="1" spans="1:18">
      <c r="A32" s="303" t="s">
        <v>68</v>
      </c>
      <c r="B32" s="299">
        <v>28298</v>
      </c>
      <c r="C32" s="299">
        <v>28298</v>
      </c>
      <c r="D32" s="299">
        <v>28298</v>
      </c>
      <c r="E32" s="179"/>
      <c r="F32" s="299">
        <f t="shared" si="6"/>
        <v>28298</v>
      </c>
      <c r="G32" s="300"/>
      <c r="H32" s="301">
        <v>11428</v>
      </c>
      <c r="I32" s="317"/>
      <c r="J32" s="294" t="s">
        <v>69</v>
      </c>
      <c r="K32" s="295">
        <v>248679</v>
      </c>
      <c r="L32" s="295">
        <v>577679</v>
      </c>
      <c r="M32" s="295"/>
      <c r="N32" s="295"/>
      <c r="O32" s="295">
        <f>O33+O34+O35+O36+O37+O40</f>
        <v>712558</v>
      </c>
      <c r="P32" s="315" t="s">
        <v>15</v>
      </c>
      <c r="Q32" s="297">
        <v>228353</v>
      </c>
      <c r="R32" s="166" t="s">
        <v>15</v>
      </c>
    </row>
    <row r="33" ht="21.75" customHeight="1" spans="1:18">
      <c r="A33" s="305" t="s">
        <v>70</v>
      </c>
      <c r="B33" s="299">
        <v>308730</v>
      </c>
      <c r="C33" s="299">
        <v>328730</v>
      </c>
      <c r="D33" s="299">
        <v>336751</v>
      </c>
      <c r="E33" s="306"/>
      <c r="F33" s="299">
        <f t="shared" si="6"/>
        <v>336751</v>
      </c>
      <c r="G33" s="300"/>
      <c r="H33" s="301">
        <v>188532</v>
      </c>
      <c r="I33" s="317"/>
      <c r="J33" s="318" t="s">
        <v>71</v>
      </c>
      <c r="K33" s="299">
        <v>73000</v>
      </c>
      <c r="L33" s="299">
        <v>73000</v>
      </c>
      <c r="M33" s="299">
        <v>67692</v>
      </c>
      <c r="N33" s="299"/>
      <c r="O33" s="299">
        <f t="shared" si="2"/>
        <v>67692</v>
      </c>
      <c r="P33" s="317"/>
      <c r="Q33" s="301">
        <v>67620</v>
      </c>
      <c r="R33" s="168"/>
    </row>
    <row r="34" ht="21.75" customHeight="1" spans="1:18">
      <c r="A34" s="305" t="s">
        <v>72</v>
      </c>
      <c r="B34" s="299"/>
      <c r="C34" s="299"/>
      <c r="D34" s="299">
        <v>336741</v>
      </c>
      <c r="E34" s="307"/>
      <c r="F34" s="299">
        <f t="shared" si="6"/>
        <v>336741</v>
      </c>
      <c r="G34" s="300"/>
      <c r="H34" s="301">
        <v>183884</v>
      </c>
      <c r="I34" s="317"/>
      <c r="J34" s="318" t="s">
        <v>73</v>
      </c>
      <c r="K34" s="299">
        <v>76470</v>
      </c>
      <c r="L34" s="299">
        <v>85470</v>
      </c>
      <c r="M34" s="319"/>
      <c r="N34" s="320">
        <v>83835</v>
      </c>
      <c r="O34" s="299">
        <f>M34+N34</f>
        <v>83835</v>
      </c>
      <c r="P34" s="317"/>
      <c r="Q34" s="301">
        <v>83428</v>
      </c>
      <c r="R34" s="168"/>
    </row>
    <row r="35" ht="21.75" customHeight="1" spans="1:18">
      <c r="A35" s="305" t="s">
        <v>74</v>
      </c>
      <c r="B35" s="299"/>
      <c r="C35" s="299"/>
      <c r="D35" s="299">
        <v>10</v>
      </c>
      <c r="E35" s="307"/>
      <c r="F35" s="299">
        <f t="shared" si="6"/>
        <v>10</v>
      </c>
      <c r="G35" s="300"/>
      <c r="H35" s="301">
        <v>4648</v>
      </c>
      <c r="I35" s="317"/>
      <c r="J35" s="318" t="s">
        <v>75</v>
      </c>
      <c r="K35" s="299"/>
      <c r="L35" s="299"/>
      <c r="M35" s="299">
        <v>47599</v>
      </c>
      <c r="N35" s="299"/>
      <c r="O35" s="299">
        <f t="shared" si="2"/>
        <v>47599</v>
      </c>
      <c r="P35" s="317"/>
      <c r="Q35" s="301">
        <v>28298</v>
      </c>
      <c r="R35" s="168"/>
    </row>
    <row r="36" ht="21.75" customHeight="1" spans="1:18">
      <c r="A36" s="305" t="s">
        <v>76</v>
      </c>
      <c r="B36" s="299">
        <v>99000</v>
      </c>
      <c r="C36" s="299">
        <v>419000</v>
      </c>
      <c r="D36" s="299">
        <v>419000</v>
      </c>
      <c r="E36" s="307"/>
      <c r="F36" s="299">
        <f t="shared" si="6"/>
        <v>419000</v>
      </c>
      <c r="G36" s="300"/>
      <c r="H36" s="301">
        <v>57800</v>
      </c>
      <c r="I36" s="317"/>
      <c r="J36" s="318" t="s">
        <v>77</v>
      </c>
      <c r="K36" s="299"/>
      <c r="L36" s="299"/>
      <c r="M36" s="299"/>
      <c r="N36" s="299"/>
      <c r="O36" s="299">
        <f t="shared" si="2"/>
        <v>0</v>
      </c>
      <c r="P36" s="317"/>
      <c r="Q36" s="304">
        <v>3793</v>
      </c>
      <c r="R36" s="168"/>
    </row>
    <row r="37" ht="21.75" customHeight="1" spans="1:18">
      <c r="A37" s="308" t="s">
        <v>78</v>
      </c>
      <c r="B37" s="299"/>
      <c r="C37" s="299"/>
      <c r="D37" s="309"/>
      <c r="E37" s="307"/>
      <c r="F37" s="299">
        <f t="shared" si="6"/>
        <v>0</v>
      </c>
      <c r="G37" s="300"/>
      <c r="H37" s="301">
        <v>20000</v>
      </c>
      <c r="I37" s="317"/>
      <c r="J37" s="318" t="s">
        <v>79</v>
      </c>
      <c r="K37" s="299">
        <v>99209</v>
      </c>
      <c r="L37" s="299">
        <v>419209</v>
      </c>
      <c r="M37" s="299">
        <v>419199</v>
      </c>
      <c r="N37" s="299"/>
      <c r="O37" s="299">
        <f t="shared" si="2"/>
        <v>419199</v>
      </c>
      <c r="P37" s="317"/>
      <c r="Q37" s="301">
        <v>33301</v>
      </c>
      <c r="R37" s="168"/>
    </row>
    <row r="38" ht="21.75" customHeight="1" spans="1:18">
      <c r="A38" s="305" t="s">
        <v>80</v>
      </c>
      <c r="B38" s="299">
        <v>99000</v>
      </c>
      <c r="C38" s="299">
        <v>419000</v>
      </c>
      <c r="D38" s="309"/>
      <c r="E38" s="307"/>
      <c r="F38" s="299">
        <v>419000</v>
      </c>
      <c r="G38" s="300"/>
      <c r="H38" s="301">
        <v>32900</v>
      </c>
      <c r="I38" s="317"/>
      <c r="J38" s="298" t="s">
        <v>81</v>
      </c>
      <c r="K38" s="299"/>
      <c r="L38" s="299"/>
      <c r="M38" s="320">
        <v>419000</v>
      </c>
      <c r="N38" s="299"/>
      <c r="O38" s="299">
        <f t="shared" si="2"/>
        <v>419000</v>
      </c>
      <c r="P38" s="317"/>
      <c r="Q38" s="322">
        <v>32900</v>
      </c>
      <c r="R38" s="168"/>
    </row>
    <row r="39" ht="21.75" customHeight="1" spans="1:18">
      <c r="A39" s="305" t="s">
        <v>82</v>
      </c>
      <c r="B39" s="299"/>
      <c r="C39" s="299"/>
      <c r="D39" s="299"/>
      <c r="E39" s="307"/>
      <c r="F39" s="299">
        <f t="shared" si="6"/>
        <v>0</v>
      </c>
      <c r="G39" s="300"/>
      <c r="H39" s="307">
        <v>4900</v>
      </c>
      <c r="I39" s="317"/>
      <c r="J39" s="298" t="s">
        <v>83</v>
      </c>
      <c r="K39" s="299"/>
      <c r="L39" s="299"/>
      <c r="M39" s="320">
        <v>199</v>
      </c>
      <c r="N39" s="299"/>
      <c r="O39" s="299">
        <f t="shared" si="2"/>
        <v>199</v>
      </c>
      <c r="P39" s="317"/>
      <c r="Q39" s="322">
        <v>401</v>
      </c>
      <c r="R39" s="168"/>
    </row>
    <row r="40" ht="21.75" customHeight="1" spans="1:18">
      <c r="A40" s="305" t="s">
        <v>84</v>
      </c>
      <c r="B40" s="299">
        <v>11913</v>
      </c>
      <c r="C40" s="299">
        <v>11913</v>
      </c>
      <c r="D40" s="299">
        <v>11913</v>
      </c>
      <c r="E40" s="307"/>
      <c r="F40" s="299">
        <f t="shared" si="6"/>
        <v>11913</v>
      </c>
      <c r="G40" s="300"/>
      <c r="H40" s="307">
        <v>2996</v>
      </c>
      <c r="I40" s="317"/>
      <c r="J40" s="321" t="s">
        <v>85</v>
      </c>
      <c r="K40" s="299"/>
      <c r="L40" s="299"/>
      <c r="M40" s="299">
        <v>97695</v>
      </c>
      <c r="N40" s="299">
        <v>3462</v>
      </c>
      <c r="O40" s="299">
        <f t="shared" si="2"/>
        <v>94233</v>
      </c>
      <c r="P40" s="317"/>
      <c r="Q40" s="322">
        <v>11913</v>
      </c>
      <c r="R40" s="168"/>
    </row>
    <row r="41" s="287" customFormat="1" ht="44.25" customHeight="1" spans="1:17">
      <c r="A41" s="310" t="s">
        <v>86</v>
      </c>
      <c r="B41" s="310"/>
      <c r="C41" s="310"/>
      <c r="D41" s="311"/>
      <c r="E41" s="310"/>
      <c r="F41" s="310"/>
      <c r="G41" s="310"/>
      <c r="H41" s="310"/>
      <c r="I41" s="310"/>
      <c r="J41" s="310"/>
      <c r="K41" s="310"/>
      <c r="L41" s="310"/>
      <c r="M41" s="310"/>
      <c r="N41" s="310"/>
      <c r="O41" s="310"/>
      <c r="P41" s="310"/>
      <c r="Q41" s="310"/>
    </row>
  </sheetData>
  <mergeCells count="3">
    <mergeCell ref="A1:Q1"/>
    <mergeCell ref="A2:Q2"/>
    <mergeCell ref="A41:Q41"/>
  </mergeCells>
  <printOptions horizontalCentered="1"/>
  <pageMargins left="1.10208333333333" right="1.02361111111111" top="0.865972222222222" bottom="0.550694444444444" header="0" footer="0.236111111111111"/>
  <pageSetup paperSize="9" scale="50" firstPageNumber="22" fitToHeight="0" orientation="landscape" useFirstPageNumber="1"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574"/>
  <sheetViews>
    <sheetView showZeros="0" topLeftCell="C122" workbookViewId="0">
      <selection activeCell="F16" sqref="F16"/>
    </sheetView>
  </sheetViews>
  <sheetFormatPr defaultColWidth="21.5" defaultRowHeight="22.15" customHeight="1"/>
  <cols>
    <col min="1" max="1" width="7.875" style="266" hidden="1" customWidth="1"/>
    <col min="2" max="2" width="13.875" style="267" hidden="1" customWidth="1"/>
    <col min="3" max="3" width="45.875" style="267" customWidth="1"/>
    <col min="4" max="4" width="24.625" style="268" customWidth="1"/>
    <col min="5" max="5" width="21.5" style="267"/>
    <col min="6" max="6" width="16.25" style="267" customWidth="1"/>
    <col min="7" max="16384" width="21.5" style="267"/>
  </cols>
  <sheetData>
    <row r="1" ht="26.1" customHeight="1" spans="3:4">
      <c r="C1" s="104" t="s">
        <v>87</v>
      </c>
      <c r="D1" s="104"/>
    </row>
    <row r="2" ht="28.5" customHeight="1" spans="3:4">
      <c r="C2" s="269" t="s">
        <v>88</v>
      </c>
      <c r="D2" s="269"/>
    </row>
    <row r="3" ht="21" customHeight="1" spans="3:4">
      <c r="C3" s="258" t="s">
        <v>89</v>
      </c>
      <c r="D3" s="258"/>
    </row>
    <row r="4" ht="18.75" customHeight="1" spans="3:4">
      <c r="C4" s="270"/>
      <c r="D4" s="122" t="s">
        <v>3</v>
      </c>
    </row>
    <row r="5" ht="24" customHeight="1" spans="1:14">
      <c r="A5" s="271"/>
      <c r="B5" s="272" t="s">
        <v>90</v>
      </c>
      <c r="C5" s="273" t="s">
        <v>91</v>
      </c>
      <c r="D5" s="273" t="s">
        <v>9</v>
      </c>
      <c r="E5" s="274"/>
      <c r="F5" s="274"/>
      <c r="H5" s="275"/>
      <c r="I5" s="275"/>
      <c r="J5" s="275"/>
      <c r="K5" s="275"/>
      <c r="L5" s="275"/>
      <c r="M5" s="275"/>
      <c r="N5" s="275"/>
    </row>
    <row r="6" s="264" customFormat="1" ht="18.75" customHeight="1" spans="1:14">
      <c r="A6" s="276"/>
      <c r="B6" s="277"/>
      <c r="C6" s="262" t="s">
        <v>17</v>
      </c>
      <c r="D6" s="278">
        <v>1127145</v>
      </c>
      <c r="H6" s="279"/>
      <c r="I6" s="279"/>
      <c r="J6" s="279"/>
      <c r="K6" s="279"/>
      <c r="L6" s="279"/>
      <c r="M6" s="279"/>
      <c r="N6" s="279"/>
    </row>
    <row r="7" s="264" customFormat="1" ht="18.75" customHeight="1" spans="1:4">
      <c r="A7" s="276">
        <f>LEN(B7)</f>
        <v>3</v>
      </c>
      <c r="B7" s="280">
        <v>201</v>
      </c>
      <c r="C7" s="262" t="s">
        <v>19</v>
      </c>
      <c r="D7" s="278">
        <v>66807</v>
      </c>
    </row>
    <row r="8" s="264" customFormat="1" ht="18.75" customHeight="1" spans="1:4">
      <c r="A8" s="276">
        <f t="shared" ref="A8:A71" si="0">LEN(B8)</f>
        <v>5</v>
      </c>
      <c r="B8" s="280">
        <v>20101</v>
      </c>
      <c r="C8" s="262" t="s">
        <v>92</v>
      </c>
      <c r="D8" s="278">
        <v>2814</v>
      </c>
    </row>
    <row r="9" s="264" customFormat="1" ht="18.75" customHeight="1" spans="1:4">
      <c r="A9" s="276">
        <f t="shared" si="0"/>
        <v>7</v>
      </c>
      <c r="B9" s="280">
        <v>2010101</v>
      </c>
      <c r="C9" s="263" t="s">
        <v>93</v>
      </c>
      <c r="D9" s="278">
        <v>958</v>
      </c>
    </row>
    <row r="10" s="264" customFormat="1" ht="18.75" customHeight="1" spans="1:4">
      <c r="A10" s="276">
        <f t="shared" si="0"/>
        <v>7</v>
      </c>
      <c r="B10" s="280">
        <v>2010102</v>
      </c>
      <c r="C10" s="263" t="s">
        <v>94</v>
      </c>
      <c r="D10" s="278">
        <v>267</v>
      </c>
    </row>
    <row r="11" s="264" customFormat="1" ht="18.75" customHeight="1" spans="1:4">
      <c r="A11" s="276">
        <f t="shared" si="0"/>
        <v>7</v>
      </c>
      <c r="B11" s="280">
        <v>2010104</v>
      </c>
      <c r="C11" s="263" t="s">
        <v>95</v>
      </c>
      <c r="D11" s="278">
        <v>267</v>
      </c>
    </row>
    <row r="12" s="264" customFormat="1" ht="18.75" customHeight="1" spans="1:4">
      <c r="A12" s="276">
        <f t="shared" si="0"/>
        <v>7</v>
      </c>
      <c r="B12" s="280">
        <v>2010106</v>
      </c>
      <c r="C12" s="263" t="s">
        <v>96</v>
      </c>
      <c r="D12" s="278">
        <v>74</v>
      </c>
    </row>
    <row r="13" s="264" customFormat="1" ht="18.75" customHeight="1" spans="1:4">
      <c r="A13" s="276">
        <f t="shared" si="0"/>
        <v>7</v>
      </c>
      <c r="B13" s="280">
        <v>2010108</v>
      </c>
      <c r="C13" s="263" t="s">
        <v>97</v>
      </c>
      <c r="D13" s="278">
        <v>1147</v>
      </c>
    </row>
    <row r="14" s="264" customFormat="1" ht="18.75" customHeight="1" spans="1:4">
      <c r="A14" s="276">
        <f t="shared" si="0"/>
        <v>7</v>
      </c>
      <c r="B14" s="280">
        <v>2010150</v>
      </c>
      <c r="C14" s="263" t="s">
        <v>98</v>
      </c>
      <c r="D14" s="278">
        <v>101</v>
      </c>
    </row>
    <row r="15" s="264" customFormat="1" ht="18.75" customHeight="1" spans="1:4">
      <c r="A15" s="276">
        <f t="shared" si="0"/>
        <v>5</v>
      </c>
      <c r="B15" s="280">
        <v>20102</v>
      </c>
      <c r="C15" s="262" t="s">
        <v>99</v>
      </c>
      <c r="D15" s="278">
        <v>1273</v>
      </c>
    </row>
    <row r="16" s="264" customFormat="1" ht="18.75" customHeight="1" spans="1:4">
      <c r="A16" s="276">
        <f t="shared" si="0"/>
        <v>7</v>
      </c>
      <c r="B16" s="280">
        <v>2010201</v>
      </c>
      <c r="C16" s="263" t="s">
        <v>93</v>
      </c>
      <c r="D16" s="278">
        <v>747</v>
      </c>
    </row>
    <row r="17" s="264" customFormat="1" ht="18.75" customHeight="1" spans="1:4">
      <c r="A17" s="276">
        <f t="shared" si="0"/>
        <v>7</v>
      </c>
      <c r="B17" s="280">
        <v>2010202</v>
      </c>
      <c r="C17" s="263" t="s">
        <v>94</v>
      </c>
      <c r="D17" s="278">
        <v>196</v>
      </c>
    </row>
    <row r="18" s="264" customFormat="1" ht="18.75" customHeight="1" spans="1:4">
      <c r="A18" s="276">
        <f t="shared" si="0"/>
        <v>7</v>
      </c>
      <c r="B18" s="280">
        <v>2010204</v>
      </c>
      <c r="C18" s="263" t="s">
        <v>100</v>
      </c>
      <c r="D18" s="278">
        <v>125</v>
      </c>
    </row>
    <row r="19" s="264" customFormat="1" ht="18.75" customHeight="1" spans="1:4">
      <c r="A19" s="276">
        <f t="shared" si="0"/>
        <v>7</v>
      </c>
      <c r="B19" s="280">
        <v>2010205</v>
      </c>
      <c r="C19" s="263" t="s">
        <v>101</v>
      </c>
      <c r="D19" s="278">
        <v>105</v>
      </c>
    </row>
    <row r="20" s="264" customFormat="1" ht="18.75" customHeight="1" spans="1:4">
      <c r="A20" s="276">
        <f t="shared" si="0"/>
        <v>7</v>
      </c>
      <c r="B20" s="280">
        <v>2010250</v>
      </c>
      <c r="C20" s="263" t="s">
        <v>98</v>
      </c>
      <c r="D20" s="278">
        <v>100</v>
      </c>
    </row>
    <row r="21" s="264" customFormat="1" ht="18.75" customHeight="1" spans="1:4">
      <c r="A21" s="276">
        <f t="shared" si="0"/>
        <v>5</v>
      </c>
      <c r="B21" s="280">
        <v>20103</v>
      </c>
      <c r="C21" s="262" t="s">
        <v>102</v>
      </c>
      <c r="D21" s="278">
        <v>15884</v>
      </c>
    </row>
    <row r="22" s="264" customFormat="1" ht="18.75" customHeight="1" spans="1:4">
      <c r="A22" s="276">
        <f t="shared" si="0"/>
        <v>7</v>
      </c>
      <c r="B22" s="280">
        <v>2010301</v>
      </c>
      <c r="C22" s="263" t="s">
        <v>93</v>
      </c>
      <c r="D22" s="278">
        <v>5921</v>
      </c>
    </row>
    <row r="23" s="264" customFormat="1" ht="18.75" customHeight="1" spans="1:4">
      <c r="A23" s="276">
        <f t="shared" si="0"/>
        <v>7</v>
      </c>
      <c r="B23" s="280">
        <v>2010302</v>
      </c>
      <c r="C23" s="263" t="s">
        <v>94</v>
      </c>
      <c r="D23" s="278">
        <v>5421</v>
      </c>
    </row>
    <row r="24" s="264" customFormat="1" ht="18.75" customHeight="1" spans="1:4">
      <c r="A24" s="276">
        <f t="shared" si="0"/>
        <v>7</v>
      </c>
      <c r="B24" s="280">
        <v>2010306</v>
      </c>
      <c r="C24" s="263" t="s">
        <v>103</v>
      </c>
      <c r="D24" s="278">
        <v>892</v>
      </c>
    </row>
    <row r="25" s="264" customFormat="1" ht="18.75" customHeight="1" spans="1:4">
      <c r="A25" s="276">
        <f t="shared" si="0"/>
        <v>7</v>
      </c>
      <c r="B25" s="280">
        <v>2010308</v>
      </c>
      <c r="C25" s="263" t="s">
        <v>104</v>
      </c>
      <c r="D25" s="278">
        <v>404</v>
      </c>
    </row>
    <row r="26" s="264" customFormat="1" ht="18.75" customHeight="1" spans="1:4">
      <c r="A26" s="276">
        <f t="shared" si="0"/>
        <v>7</v>
      </c>
      <c r="B26" s="280">
        <v>2010350</v>
      </c>
      <c r="C26" s="263" t="s">
        <v>98</v>
      </c>
      <c r="D26" s="278">
        <v>2189</v>
      </c>
    </row>
    <row r="27" s="264" customFormat="1" ht="18.75" customHeight="1" spans="1:4">
      <c r="A27" s="276">
        <f t="shared" si="0"/>
        <v>7</v>
      </c>
      <c r="B27" s="280">
        <v>2010399</v>
      </c>
      <c r="C27" s="263" t="s">
        <v>105</v>
      </c>
      <c r="D27" s="278">
        <v>1057</v>
      </c>
    </row>
    <row r="28" s="264" customFormat="1" ht="18.75" customHeight="1" spans="1:4">
      <c r="A28" s="276">
        <f t="shared" si="0"/>
        <v>5</v>
      </c>
      <c r="B28" s="280">
        <v>20104</v>
      </c>
      <c r="C28" s="262" t="s">
        <v>106</v>
      </c>
      <c r="D28" s="278">
        <v>4435</v>
      </c>
    </row>
    <row r="29" s="264" customFormat="1" ht="18.75" customHeight="1" spans="1:4">
      <c r="A29" s="276">
        <f t="shared" si="0"/>
        <v>7</v>
      </c>
      <c r="B29" s="280">
        <v>2010401</v>
      </c>
      <c r="C29" s="263" t="s">
        <v>93</v>
      </c>
      <c r="D29" s="278">
        <v>914</v>
      </c>
    </row>
    <row r="30" s="264" customFormat="1" ht="18.75" customHeight="1" spans="1:4">
      <c r="A30" s="276">
        <f t="shared" si="0"/>
        <v>7</v>
      </c>
      <c r="B30" s="280">
        <v>2010402</v>
      </c>
      <c r="C30" s="263" t="s">
        <v>94</v>
      </c>
      <c r="D30" s="278">
        <v>2845</v>
      </c>
    </row>
    <row r="31" s="264" customFormat="1" ht="18.75" customHeight="1" spans="1:4">
      <c r="A31" s="276">
        <f t="shared" si="0"/>
        <v>7</v>
      </c>
      <c r="B31" s="280">
        <v>2010408</v>
      </c>
      <c r="C31" s="263" t="s">
        <v>107</v>
      </c>
      <c r="D31" s="278">
        <v>3</v>
      </c>
    </row>
    <row r="32" s="264" customFormat="1" ht="18.75" customHeight="1" spans="1:4">
      <c r="A32" s="276">
        <f t="shared" si="0"/>
        <v>7</v>
      </c>
      <c r="B32" s="280">
        <v>2010450</v>
      </c>
      <c r="C32" s="263" t="s">
        <v>98</v>
      </c>
      <c r="D32" s="278">
        <v>621</v>
      </c>
    </row>
    <row r="33" s="264" customFormat="1" ht="18.75" customHeight="1" spans="1:4">
      <c r="A33" s="276">
        <f t="shared" si="0"/>
        <v>7</v>
      </c>
      <c r="B33" s="280">
        <v>2010499</v>
      </c>
      <c r="C33" s="263" t="s">
        <v>108</v>
      </c>
      <c r="D33" s="278">
        <v>52</v>
      </c>
    </row>
    <row r="34" s="264" customFormat="1" ht="18.75" customHeight="1" spans="1:4">
      <c r="A34" s="276">
        <f t="shared" si="0"/>
        <v>5</v>
      </c>
      <c r="B34" s="280">
        <v>20105</v>
      </c>
      <c r="C34" s="262" t="s">
        <v>109</v>
      </c>
      <c r="D34" s="278">
        <v>2194</v>
      </c>
    </row>
    <row r="35" s="264" customFormat="1" ht="18.75" customHeight="1" spans="1:4">
      <c r="A35" s="276">
        <f t="shared" si="0"/>
        <v>7</v>
      </c>
      <c r="B35" s="280">
        <v>2010501</v>
      </c>
      <c r="C35" s="263" t="s">
        <v>93</v>
      </c>
      <c r="D35" s="278">
        <v>782</v>
      </c>
    </row>
    <row r="36" s="264" customFormat="1" ht="18.75" customHeight="1" spans="1:4">
      <c r="A36" s="276">
        <f t="shared" si="0"/>
        <v>7</v>
      </c>
      <c r="B36" s="280">
        <v>2010502</v>
      </c>
      <c r="C36" s="263" t="s">
        <v>94</v>
      </c>
      <c r="D36" s="278">
        <v>335</v>
      </c>
    </row>
    <row r="37" s="264" customFormat="1" ht="18.75" customHeight="1" spans="1:4">
      <c r="A37" s="276">
        <f t="shared" si="0"/>
        <v>7</v>
      </c>
      <c r="B37" s="280">
        <v>2010505</v>
      </c>
      <c r="C37" s="263" t="s">
        <v>110</v>
      </c>
      <c r="D37" s="278">
        <v>46</v>
      </c>
    </row>
    <row r="38" s="264" customFormat="1" ht="18.75" customHeight="1" spans="1:4">
      <c r="A38" s="276">
        <f t="shared" si="0"/>
        <v>7</v>
      </c>
      <c r="B38" s="280">
        <v>2010507</v>
      </c>
      <c r="C38" s="263" t="s">
        <v>111</v>
      </c>
      <c r="D38" s="278">
        <v>986</v>
      </c>
    </row>
    <row r="39" s="264" customFormat="1" ht="18.75" customHeight="1" spans="1:4">
      <c r="A39" s="276">
        <f t="shared" si="0"/>
        <v>7</v>
      </c>
      <c r="B39" s="280">
        <v>2010508</v>
      </c>
      <c r="C39" s="263" t="s">
        <v>112</v>
      </c>
      <c r="D39" s="278">
        <v>45</v>
      </c>
    </row>
    <row r="40" s="264" customFormat="1" ht="18.75" customHeight="1" spans="1:4">
      <c r="A40" s="276">
        <f t="shared" si="0"/>
        <v>5</v>
      </c>
      <c r="B40" s="280">
        <v>20106</v>
      </c>
      <c r="C40" s="262" t="s">
        <v>113</v>
      </c>
      <c r="D40" s="278">
        <v>2775</v>
      </c>
    </row>
    <row r="41" s="265" customFormat="1" ht="18.75" customHeight="1" spans="1:4">
      <c r="A41" s="281" t="s">
        <v>114</v>
      </c>
      <c r="B41" s="282">
        <v>2010601</v>
      </c>
      <c r="C41" s="283" t="s">
        <v>93</v>
      </c>
      <c r="D41" s="278">
        <v>1590</v>
      </c>
    </row>
    <row r="42" s="264" customFormat="1" ht="18.75" customHeight="1" spans="1:4">
      <c r="A42" s="276">
        <f t="shared" si="0"/>
        <v>7</v>
      </c>
      <c r="B42" s="280">
        <v>2010602</v>
      </c>
      <c r="C42" s="263" t="s">
        <v>94</v>
      </c>
      <c r="D42" s="278">
        <v>191</v>
      </c>
    </row>
    <row r="43" s="264" customFormat="1" ht="18.75" customHeight="1" spans="1:4">
      <c r="A43" s="276">
        <f t="shared" si="0"/>
        <v>7</v>
      </c>
      <c r="B43" s="280">
        <v>2010607</v>
      </c>
      <c r="C43" s="263" t="s">
        <v>115</v>
      </c>
      <c r="D43" s="278">
        <v>219</v>
      </c>
    </row>
    <row r="44" s="264" customFormat="1" ht="18.75" customHeight="1" spans="1:4">
      <c r="A44" s="276">
        <f t="shared" si="0"/>
        <v>7</v>
      </c>
      <c r="B44" s="280">
        <v>2010608</v>
      </c>
      <c r="C44" s="263" t="s">
        <v>116</v>
      </c>
      <c r="D44" s="278">
        <v>449</v>
      </c>
    </row>
    <row r="45" s="264" customFormat="1" ht="18.75" customHeight="1" spans="1:4">
      <c r="A45" s="276">
        <f t="shared" si="0"/>
        <v>7</v>
      </c>
      <c r="B45" s="280">
        <v>2010650</v>
      </c>
      <c r="C45" s="263" t="s">
        <v>98</v>
      </c>
      <c r="D45" s="278">
        <v>325</v>
      </c>
    </row>
    <row r="46" s="264" customFormat="1" ht="18.75" customHeight="1" spans="1:4">
      <c r="A46" s="276">
        <f t="shared" si="0"/>
        <v>5</v>
      </c>
      <c r="B46" s="280">
        <v>20107</v>
      </c>
      <c r="C46" s="262" t="s">
        <v>117</v>
      </c>
      <c r="D46" s="278">
        <v>4253</v>
      </c>
    </row>
    <row r="47" s="264" customFormat="1" ht="18.75" customHeight="1" spans="1:4">
      <c r="A47" s="276">
        <f t="shared" si="0"/>
        <v>7</v>
      </c>
      <c r="B47" s="280">
        <v>2010799</v>
      </c>
      <c r="C47" s="263" t="s">
        <v>118</v>
      </c>
      <c r="D47" s="278">
        <v>0</v>
      </c>
    </row>
    <row r="48" s="264" customFormat="1" ht="18.75" customHeight="1" spans="1:4">
      <c r="A48" s="276">
        <f t="shared" si="0"/>
        <v>5</v>
      </c>
      <c r="B48" s="280">
        <v>20108</v>
      </c>
      <c r="C48" s="262" t="s">
        <v>119</v>
      </c>
      <c r="D48" s="278">
        <v>578</v>
      </c>
    </row>
    <row r="49" s="264" customFormat="1" ht="18.75" customHeight="1" spans="1:4">
      <c r="A49" s="276">
        <f t="shared" si="0"/>
        <v>7</v>
      </c>
      <c r="B49" s="280">
        <v>2010804</v>
      </c>
      <c r="C49" s="263" t="s">
        <v>120</v>
      </c>
      <c r="D49" s="278">
        <v>578</v>
      </c>
    </row>
    <row r="50" s="264" customFormat="1" ht="18.75" customHeight="1" spans="1:4">
      <c r="A50" s="276">
        <f t="shared" si="0"/>
        <v>5</v>
      </c>
      <c r="B50" s="280">
        <v>20110</v>
      </c>
      <c r="C50" s="262" t="s">
        <v>121</v>
      </c>
      <c r="D50" s="278"/>
    </row>
    <row r="51" s="264" customFormat="1" ht="18.75" customHeight="1" spans="1:4">
      <c r="A51" s="276">
        <f t="shared" si="0"/>
        <v>7</v>
      </c>
      <c r="B51" s="280">
        <v>2011001</v>
      </c>
      <c r="C51" s="263" t="s">
        <v>93</v>
      </c>
      <c r="D51" s="278"/>
    </row>
    <row r="52" s="264" customFormat="1" ht="18.75" customHeight="1" spans="1:4">
      <c r="A52" s="276">
        <f t="shared" si="0"/>
        <v>7</v>
      </c>
      <c r="B52" s="280">
        <v>2011002</v>
      </c>
      <c r="C52" s="263" t="s">
        <v>94</v>
      </c>
      <c r="D52" s="278"/>
    </row>
    <row r="53" s="264" customFormat="1" ht="18.75" customHeight="1" spans="1:4">
      <c r="A53" s="276">
        <f t="shared" si="0"/>
        <v>7</v>
      </c>
      <c r="B53" s="280">
        <v>2011008</v>
      </c>
      <c r="C53" s="263" t="s">
        <v>122</v>
      </c>
      <c r="D53" s="278"/>
    </row>
    <row r="54" s="264" customFormat="1" ht="18.75" customHeight="1" spans="1:4">
      <c r="A54" s="276">
        <f t="shared" si="0"/>
        <v>5</v>
      </c>
      <c r="B54" s="280">
        <v>20111</v>
      </c>
      <c r="C54" s="262" t="s">
        <v>123</v>
      </c>
      <c r="D54" s="278">
        <v>3816</v>
      </c>
    </row>
    <row r="55" s="264" customFormat="1" ht="18.75" customHeight="1" spans="1:4">
      <c r="A55" s="276">
        <f t="shared" si="0"/>
        <v>7</v>
      </c>
      <c r="B55" s="280">
        <v>2011101</v>
      </c>
      <c r="C55" s="263" t="s">
        <v>93</v>
      </c>
      <c r="D55" s="278">
        <v>2492</v>
      </c>
    </row>
    <row r="56" s="264" customFormat="1" ht="18.75" customHeight="1" spans="1:4">
      <c r="A56" s="276">
        <f t="shared" si="0"/>
        <v>7</v>
      </c>
      <c r="B56" s="280">
        <v>2011102</v>
      </c>
      <c r="C56" s="263" t="s">
        <v>94</v>
      </c>
      <c r="D56" s="278">
        <v>986</v>
      </c>
    </row>
    <row r="57" s="264" customFormat="1" ht="18.75" customHeight="1" spans="1:4">
      <c r="A57" s="276">
        <f t="shared" si="0"/>
        <v>7</v>
      </c>
      <c r="B57" s="280">
        <v>2011104</v>
      </c>
      <c r="C57" s="263" t="s">
        <v>124</v>
      </c>
      <c r="D57" s="278">
        <v>226</v>
      </c>
    </row>
    <row r="58" s="264" customFormat="1" ht="18.75" customHeight="1" spans="1:4">
      <c r="A58" s="276">
        <f t="shared" si="0"/>
        <v>7</v>
      </c>
      <c r="B58" s="280">
        <v>2011150</v>
      </c>
      <c r="C58" s="263" t="s">
        <v>98</v>
      </c>
      <c r="D58" s="278">
        <v>112</v>
      </c>
    </row>
    <row r="59" s="264" customFormat="1" ht="18.75" customHeight="1" spans="1:4">
      <c r="A59" s="276">
        <f t="shared" si="0"/>
        <v>5</v>
      </c>
      <c r="B59" s="280">
        <v>20113</v>
      </c>
      <c r="C59" s="262" t="s">
        <v>125</v>
      </c>
      <c r="D59" s="278">
        <v>1853</v>
      </c>
    </row>
    <row r="60" s="264" customFormat="1" ht="18.75" customHeight="1" spans="1:4">
      <c r="A60" s="276">
        <f t="shared" si="0"/>
        <v>7</v>
      </c>
      <c r="B60" s="280">
        <v>2011301</v>
      </c>
      <c r="C60" s="263" t="s">
        <v>93</v>
      </c>
      <c r="D60" s="278">
        <v>1124</v>
      </c>
    </row>
    <row r="61" s="264" customFormat="1" ht="18.75" customHeight="1" spans="1:4">
      <c r="A61" s="276">
        <f t="shared" si="0"/>
        <v>7</v>
      </c>
      <c r="B61" s="280">
        <v>2011308</v>
      </c>
      <c r="C61" s="263" t="s">
        <v>126</v>
      </c>
      <c r="D61" s="278">
        <v>352</v>
      </c>
    </row>
    <row r="62" s="264" customFormat="1" ht="18.75" customHeight="1" spans="1:4">
      <c r="A62" s="276">
        <f t="shared" si="0"/>
        <v>7</v>
      </c>
      <c r="B62" s="280">
        <v>2011350</v>
      </c>
      <c r="C62" s="263" t="s">
        <v>98</v>
      </c>
      <c r="D62" s="278">
        <v>377</v>
      </c>
    </row>
    <row r="63" s="264" customFormat="1" ht="18.75" customHeight="1" spans="1:4">
      <c r="A63" s="276">
        <f t="shared" si="0"/>
        <v>5</v>
      </c>
      <c r="B63" s="280">
        <v>20114</v>
      </c>
      <c r="C63" s="262" t="s">
        <v>127</v>
      </c>
      <c r="D63" s="278">
        <v>5</v>
      </c>
    </row>
    <row r="64" s="264" customFormat="1" ht="18.75" customHeight="1" spans="1:4">
      <c r="A64" s="276">
        <f t="shared" si="0"/>
        <v>7</v>
      </c>
      <c r="B64" s="280">
        <v>2011410</v>
      </c>
      <c r="C64" s="263" t="s">
        <v>128</v>
      </c>
      <c r="D64" s="278">
        <v>5</v>
      </c>
    </row>
    <row r="65" s="264" customFormat="1" ht="18.75" customHeight="1" spans="1:4">
      <c r="A65" s="276">
        <f t="shared" si="0"/>
        <v>5</v>
      </c>
      <c r="B65" s="280">
        <v>20125</v>
      </c>
      <c r="C65" s="262" t="s">
        <v>129</v>
      </c>
      <c r="D65" s="278">
        <v>97</v>
      </c>
    </row>
    <row r="66" s="264" customFormat="1" ht="18.75" customHeight="1" spans="1:4">
      <c r="A66" s="276">
        <f t="shared" si="0"/>
        <v>7</v>
      </c>
      <c r="B66" s="280">
        <v>2012505</v>
      </c>
      <c r="C66" s="263" t="s">
        <v>130</v>
      </c>
      <c r="D66" s="278">
        <v>22</v>
      </c>
    </row>
    <row r="67" s="264" customFormat="1" ht="18.75" customHeight="1" spans="1:4">
      <c r="A67" s="276">
        <f t="shared" si="0"/>
        <v>7</v>
      </c>
      <c r="B67" s="280">
        <v>2012550</v>
      </c>
      <c r="C67" s="263" t="s">
        <v>98</v>
      </c>
      <c r="D67" s="278">
        <v>75</v>
      </c>
    </row>
    <row r="68" s="264" customFormat="1" ht="18.75" customHeight="1" spans="1:4">
      <c r="A68" s="276">
        <f t="shared" si="0"/>
        <v>5</v>
      </c>
      <c r="B68" s="280">
        <v>20126</v>
      </c>
      <c r="C68" s="262" t="s">
        <v>131</v>
      </c>
      <c r="D68" s="278">
        <v>684</v>
      </c>
    </row>
    <row r="69" s="264" customFormat="1" ht="18.75" customHeight="1" spans="1:4">
      <c r="A69" s="276">
        <f t="shared" si="0"/>
        <v>7</v>
      </c>
      <c r="B69" s="280">
        <v>2012601</v>
      </c>
      <c r="C69" s="263" t="s">
        <v>93</v>
      </c>
      <c r="D69" s="278">
        <v>406</v>
      </c>
    </row>
    <row r="70" s="264" customFormat="1" ht="18.75" customHeight="1" spans="1:4">
      <c r="A70" s="276">
        <f t="shared" si="0"/>
        <v>7</v>
      </c>
      <c r="B70" s="280">
        <v>2012604</v>
      </c>
      <c r="C70" s="263" t="s">
        <v>132</v>
      </c>
      <c r="D70" s="278">
        <v>278</v>
      </c>
    </row>
    <row r="71" s="264" customFormat="1" ht="18.75" customHeight="1" spans="1:4">
      <c r="A71" s="276">
        <f t="shared" si="0"/>
        <v>5</v>
      </c>
      <c r="B71" s="280">
        <v>20128</v>
      </c>
      <c r="C71" s="262" t="s">
        <v>133</v>
      </c>
      <c r="D71" s="278">
        <v>770</v>
      </c>
    </row>
    <row r="72" s="264" customFormat="1" ht="18.75" customHeight="1" spans="1:4">
      <c r="A72" s="276">
        <f t="shared" ref="A72:A135" si="1">LEN(B72)</f>
        <v>7</v>
      </c>
      <c r="B72" s="280">
        <v>2012801</v>
      </c>
      <c r="C72" s="263" t="s">
        <v>93</v>
      </c>
      <c r="D72" s="278">
        <v>419</v>
      </c>
    </row>
    <row r="73" s="264" customFormat="1" ht="18.75" customHeight="1" spans="1:4">
      <c r="A73" s="276">
        <f t="shared" si="1"/>
        <v>7</v>
      </c>
      <c r="B73" s="280">
        <v>2012802</v>
      </c>
      <c r="C73" s="263" t="s">
        <v>94</v>
      </c>
      <c r="D73" s="278">
        <v>319</v>
      </c>
    </row>
    <row r="74" s="264" customFormat="1" ht="18.75" customHeight="1" spans="1:4">
      <c r="A74" s="276">
        <f t="shared" si="1"/>
        <v>5</v>
      </c>
      <c r="B74" s="280">
        <v>20129</v>
      </c>
      <c r="C74" s="262" t="s">
        <v>134</v>
      </c>
      <c r="D74" s="278">
        <v>2047</v>
      </c>
    </row>
    <row r="75" s="264" customFormat="1" ht="18.75" customHeight="1" spans="1:4">
      <c r="A75" s="276">
        <f t="shared" si="1"/>
        <v>7</v>
      </c>
      <c r="B75" s="280">
        <v>2012901</v>
      </c>
      <c r="C75" s="263" t="s">
        <v>93</v>
      </c>
      <c r="D75" s="278">
        <v>682</v>
      </c>
    </row>
    <row r="76" s="264" customFormat="1" ht="18.75" customHeight="1" spans="1:4">
      <c r="A76" s="276">
        <f t="shared" si="1"/>
        <v>7</v>
      </c>
      <c r="B76" s="280">
        <v>2012902</v>
      </c>
      <c r="C76" s="263" t="s">
        <v>94</v>
      </c>
      <c r="D76" s="278">
        <v>858</v>
      </c>
    </row>
    <row r="77" s="264" customFormat="1" ht="18.75" customHeight="1" spans="1:4">
      <c r="A77" s="276">
        <f t="shared" si="1"/>
        <v>7</v>
      </c>
      <c r="B77" s="280">
        <v>2012950</v>
      </c>
      <c r="C77" s="263" t="s">
        <v>98</v>
      </c>
      <c r="D77" s="278">
        <v>272</v>
      </c>
    </row>
    <row r="78" s="264" customFormat="1" ht="18.75" customHeight="1" spans="1:4">
      <c r="A78" s="276">
        <f t="shared" si="1"/>
        <v>7</v>
      </c>
      <c r="B78" s="280">
        <v>2012999</v>
      </c>
      <c r="C78" s="263" t="s">
        <v>135</v>
      </c>
      <c r="D78" s="278">
        <v>235</v>
      </c>
    </row>
    <row r="79" s="264" customFormat="1" ht="18.75" customHeight="1" spans="1:4">
      <c r="A79" s="276">
        <f t="shared" si="1"/>
        <v>5</v>
      </c>
      <c r="B79" s="280">
        <v>20131</v>
      </c>
      <c r="C79" s="262" t="s">
        <v>136</v>
      </c>
      <c r="D79" s="278">
        <v>8781</v>
      </c>
    </row>
    <row r="80" s="264" customFormat="1" ht="18.75" customHeight="1" spans="1:4">
      <c r="A80" s="276">
        <f t="shared" si="1"/>
        <v>7</v>
      </c>
      <c r="B80" s="280">
        <v>2013101</v>
      </c>
      <c r="C80" s="263" t="s">
        <v>93</v>
      </c>
      <c r="D80" s="278">
        <v>1840</v>
      </c>
    </row>
    <row r="81" s="264" customFormat="1" ht="18.75" customHeight="1" spans="1:4">
      <c r="A81" s="276">
        <f t="shared" si="1"/>
        <v>7</v>
      </c>
      <c r="B81" s="280">
        <v>2013102</v>
      </c>
      <c r="C81" s="263" t="s">
        <v>94</v>
      </c>
      <c r="D81" s="278">
        <v>6653</v>
      </c>
    </row>
    <row r="82" s="264" customFormat="1" ht="18.75" customHeight="1" spans="1:4">
      <c r="A82" s="276">
        <f t="shared" si="1"/>
        <v>7</v>
      </c>
      <c r="B82" s="280">
        <v>2013150</v>
      </c>
      <c r="C82" s="263" t="s">
        <v>98</v>
      </c>
      <c r="D82" s="278">
        <v>288</v>
      </c>
    </row>
    <row r="83" s="264" customFormat="1" ht="18.75" customHeight="1" spans="1:4">
      <c r="A83" s="276">
        <f t="shared" si="1"/>
        <v>5</v>
      </c>
      <c r="B83" s="280">
        <v>20132</v>
      </c>
      <c r="C83" s="262" t="s">
        <v>137</v>
      </c>
      <c r="D83" s="278">
        <v>5396</v>
      </c>
    </row>
    <row r="84" s="264" customFormat="1" ht="18.75" customHeight="1" spans="1:4">
      <c r="A84" s="276">
        <f t="shared" si="1"/>
        <v>7</v>
      </c>
      <c r="B84" s="280">
        <v>2013201</v>
      </c>
      <c r="C84" s="263" t="s">
        <v>93</v>
      </c>
      <c r="D84" s="278">
        <v>1368</v>
      </c>
    </row>
    <row r="85" s="264" customFormat="1" ht="18.75" customHeight="1" spans="1:4">
      <c r="A85" s="276">
        <f t="shared" si="1"/>
        <v>7</v>
      </c>
      <c r="B85" s="280">
        <v>2013202</v>
      </c>
      <c r="C85" s="263" t="s">
        <v>94</v>
      </c>
      <c r="D85" s="278">
        <v>4018</v>
      </c>
    </row>
    <row r="86" s="264" customFormat="1" ht="18.75" customHeight="1" spans="1:4">
      <c r="A86" s="276">
        <f t="shared" si="1"/>
        <v>7</v>
      </c>
      <c r="B86" s="280">
        <v>2013299</v>
      </c>
      <c r="C86" s="263" t="s">
        <v>138</v>
      </c>
      <c r="D86" s="278">
        <v>10</v>
      </c>
    </row>
    <row r="87" s="264" customFormat="1" ht="18.75" customHeight="1" spans="1:4">
      <c r="A87" s="276">
        <f t="shared" si="1"/>
        <v>5</v>
      </c>
      <c r="B87" s="280">
        <v>20133</v>
      </c>
      <c r="C87" s="262" t="s">
        <v>139</v>
      </c>
      <c r="D87" s="278">
        <v>3250</v>
      </c>
    </row>
    <row r="88" s="264" customFormat="1" ht="18.75" customHeight="1" spans="1:4">
      <c r="A88" s="276">
        <f t="shared" si="1"/>
        <v>7</v>
      </c>
      <c r="B88" s="280">
        <v>2013301</v>
      </c>
      <c r="C88" s="263" t="s">
        <v>93</v>
      </c>
      <c r="D88" s="278">
        <v>770</v>
      </c>
    </row>
    <row r="89" s="264" customFormat="1" ht="18.75" customHeight="1" spans="1:4">
      <c r="A89" s="276">
        <f t="shared" si="1"/>
        <v>7</v>
      </c>
      <c r="B89" s="280">
        <v>2013302</v>
      </c>
      <c r="C89" s="263" t="s">
        <v>94</v>
      </c>
      <c r="D89" s="278">
        <v>2401</v>
      </c>
    </row>
    <row r="90" s="264" customFormat="1" ht="18.75" customHeight="1" spans="1:4">
      <c r="A90" s="276">
        <f t="shared" si="1"/>
        <v>7</v>
      </c>
      <c r="B90" s="280">
        <v>2013350</v>
      </c>
      <c r="C90" s="263" t="s">
        <v>98</v>
      </c>
      <c r="D90" s="278">
        <v>79</v>
      </c>
    </row>
    <row r="91" s="264" customFormat="1" ht="18.75" customHeight="1" spans="1:4">
      <c r="A91" s="276">
        <f t="shared" si="1"/>
        <v>5</v>
      </c>
      <c r="B91" s="280">
        <v>20134</v>
      </c>
      <c r="C91" s="262" t="s">
        <v>140</v>
      </c>
      <c r="D91" s="278">
        <v>892</v>
      </c>
    </row>
    <row r="92" s="264" customFormat="1" ht="18.75" customHeight="1" spans="1:4">
      <c r="A92" s="276">
        <f t="shared" si="1"/>
        <v>7</v>
      </c>
      <c r="B92" s="280">
        <v>2013401</v>
      </c>
      <c r="C92" s="263" t="s">
        <v>93</v>
      </c>
      <c r="D92" s="278">
        <v>395</v>
      </c>
    </row>
    <row r="93" s="264" customFormat="1" ht="18.75" customHeight="1" spans="1:4">
      <c r="A93" s="276">
        <f t="shared" si="1"/>
        <v>7</v>
      </c>
      <c r="B93" s="280">
        <v>2013402</v>
      </c>
      <c r="C93" s="263" t="s">
        <v>94</v>
      </c>
      <c r="D93" s="278">
        <v>186</v>
      </c>
    </row>
    <row r="94" s="264" customFormat="1" ht="18.75" customHeight="1" spans="1:4">
      <c r="A94" s="276">
        <f t="shared" si="1"/>
        <v>7</v>
      </c>
      <c r="B94" s="280">
        <v>2013404</v>
      </c>
      <c r="C94" s="263" t="s">
        <v>141</v>
      </c>
      <c r="D94" s="278">
        <v>226</v>
      </c>
    </row>
    <row r="95" s="264" customFormat="1" ht="18.75" customHeight="1" spans="1:4">
      <c r="A95" s="276">
        <f t="shared" si="1"/>
        <v>7</v>
      </c>
      <c r="B95" s="280">
        <v>2013450</v>
      </c>
      <c r="C95" s="263" t="s">
        <v>98</v>
      </c>
      <c r="D95" s="278">
        <v>85</v>
      </c>
    </row>
    <row r="96" s="264" customFormat="1" ht="18.75" customHeight="1" spans="1:4">
      <c r="A96" s="276">
        <f t="shared" si="1"/>
        <v>5</v>
      </c>
      <c r="B96" s="280">
        <v>20136</v>
      </c>
      <c r="C96" s="262" t="s">
        <v>142</v>
      </c>
      <c r="D96" s="278">
        <v>2218</v>
      </c>
    </row>
    <row r="97" s="264" customFormat="1" ht="18.75" customHeight="1" spans="1:4">
      <c r="A97" s="276">
        <f t="shared" si="1"/>
        <v>7</v>
      </c>
      <c r="B97" s="280">
        <v>2013601</v>
      </c>
      <c r="C97" s="263" t="s">
        <v>93</v>
      </c>
      <c r="D97" s="278">
        <v>736</v>
      </c>
    </row>
    <row r="98" s="264" customFormat="1" ht="18.75" customHeight="1" spans="1:4">
      <c r="A98" s="276">
        <f t="shared" si="1"/>
        <v>7</v>
      </c>
      <c r="B98" s="280">
        <v>2013602</v>
      </c>
      <c r="C98" s="263" t="s">
        <v>94</v>
      </c>
      <c r="D98" s="278">
        <v>1340</v>
      </c>
    </row>
    <row r="99" s="264" customFormat="1" ht="18.75" customHeight="1" spans="1:4">
      <c r="A99" s="276">
        <f t="shared" si="1"/>
        <v>7</v>
      </c>
      <c r="B99" s="280">
        <v>2013650</v>
      </c>
      <c r="C99" s="263" t="s">
        <v>98</v>
      </c>
      <c r="D99" s="278">
        <v>142</v>
      </c>
    </row>
    <row r="100" s="264" customFormat="1" ht="18.75" customHeight="1" spans="1:4">
      <c r="A100" s="276">
        <f t="shared" si="1"/>
        <v>5</v>
      </c>
      <c r="B100" s="280">
        <v>20137</v>
      </c>
      <c r="C100" s="262" t="s">
        <v>143</v>
      </c>
      <c r="D100" s="278">
        <v>986</v>
      </c>
    </row>
    <row r="101" s="264" customFormat="1" ht="18.75" customHeight="1" spans="1:4">
      <c r="A101" s="276">
        <f t="shared" si="1"/>
        <v>7</v>
      </c>
      <c r="B101" s="280">
        <v>2013701</v>
      </c>
      <c r="C101" s="263" t="s">
        <v>93</v>
      </c>
      <c r="D101" s="278">
        <v>96</v>
      </c>
    </row>
    <row r="102" s="264" customFormat="1" ht="18.75" customHeight="1" spans="1:4">
      <c r="A102" s="276">
        <f t="shared" si="1"/>
        <v>7</v>
      </c>
      <c r="B102" s="280">
        <v>2013702</v>
      </c>
      <c r="C102" s="263" t="s">
        <v>94</v>
      </c>
      <c r="D102" s="278">
        <v>636</v>
      </c>
    </row>
    <row r="103" s="264" customFormat="1" ht="18.75" customHeight="1" spans="1:4">
      <c r="A103" s="276">
        <f t="shared" si="1"/>
        <v>7</v>
      </c>
      <c r="B103" s="280">
        <v>2013750</v>
      </c>
      <c r="C103" s="263" t="s">
        <v>98</v>
      </c>
      <c r="D103" s="278">
        <v>254</v>
      </c>
    </row>
    <row r="104" s="264" customFormat="1" ht="18.75" customHeight="1" spans="1:4">
      <c r="A104" s="276">
        <f t="shared" si="1"/>
        <v>5</v>
      </c>
      <c r="B104" s="280">
        <v>20138</v>
      </c>
      <c r="C104" s="262" t="s">
        <v>144</v>
      </c>
      <c r="D104" s="278">
        <v>1148</v>
      </c>
    </row>
    <row r="105" s="264" customFormat="1" ht="18.75" customHeight="1" spans="1:4">
      <c r="A105" s="276">
        <f t="shared" si="1"/>
        <v>7</v>
      </c>
      <c r="B105" s="280">
        <v>2013804</v>
      </c>
      <c r="C105" s="263" t="s">
        <v>145</v>
      </c>
      <c r="D105" s="278">
        <v>5</v>
      </c>
    </row>
    <row r="106" s="264" customFormat="1" ht="18.75" customHeight="1" spans="1:4">
      <c r="A106" s="276">
        <f t="shared" si="1"/>
        <v>7</v>
      </c>
      <c r="B106" s="280">
        <v>2013815</v>
      </c>
      <c r="C106" s="263" t="s">
        <v>146</v>
      </c>
      <c r="D106" s="278">
        <v>541</v>
      </c>
    </row>
    <row r="107" s="264" customFormat="1" ht="18.75" customHeight="1" spans="1:4">
      <c r="A107" s="276">
        <f t="shared" si="1"/>
        <v>7</v>
      </c>
      <c r="B107" s="280">
        <v>2013899</v>
      </c>
      <c r="C107" s="263" t="s">
        <v>147</v>
      </c>
      <c r="D107" s="278">
        <v>573</v>
      </c>
    </row>
    <row r="108" s="264" customFormat="1" ht="18.75" customHeight="1" spans="1:4">
      <c r="A108" s="276">
        <f t="shared" si="1"/>
        <v>5</v>
      </c>
      <c r="B108" s="280">
        <v>20199</v>
      </c>
      <c r="C108" s="262" t="s">
        <v>148</v>
      </c>
      <c r="D108" s="278">
        <v>658</v>
      </c>
    </row>
    <row r="109" s="264" customFormat="1" ht="18.75" customHeight="1" spans="1:4">
      <c r="A109" s="276">
        <f t="shared" si="1"/>
        <v>7</v>
      </c>
      <c r="B109" s="280">
        <v>2019999</v>
      </c>
      <c r="C109" s="263" t="s">
        <v>149</v>
      </c>
      <c r="D109" s="278">
        <v>658</v>
      </c>
    </row>
    <row r="110" s="264" customFormat="1" ht="18.75" customHeight="1" spans="1:4">
      <c r="A110" s="276">
        <f t="shared" si="1"/>
        <v>3</v>
      </c>
      <c r="B110" s="280">
        <v>202</v>
      </c>
      <c r="C110" s="262" t="s">
        <v>21</v>
      </c>
      <c r="D110" s="278">
        <v>0</v>
      </c>
    </row>
    <row r="111" s="264" customFormat="1" ht="18.75" customHeight="1" spans="1:4">
      <c r="A111" s="276">
        <f t="shared" si="1"/>
        <v>3</v>
      </c>
      <c r="B111" s="280">
        <v>203</v>
      </c>
      <c r="C111" s="262" t="s">
        <v>23</v>
      </c>
      <c r="D111" s="278">
        <v>3759</v>
      </c>
    </row>
    <row r="112" s="264" customFormat="1" ht="18.75" customHeight="1" spans="1:4">
      <c r="A112" s="276">
        <f t="shared" si="1"/>
        <v>5</v>
      </c>
      <c r="B112" s="280">
        <v>20306</v>
      </c>
      <c r="C112" s="262" t="s">
        <v>150</v>
      </c>
      <c r="D112" s="278">
        <v>3539</v>
      </c>
    </row>
    <row r="113" s="264" customFormat="1" ht="18.75" customHeight="1" spans="1:4">
      <c r="A113" s="276">
        <f t="shared" si="1"/>
        <v>7</v>
      </c>
      <c r="B113" s="280">
        <v>2030601</v>
      </c>
      <c r="C113" s="263" t="s">
        <v>151</v>
      </c>
      <c r="D113" s="278">
        <v>60</v>
      </c>
    </row>
    <row r="114" s="264" customFormat="1" ht="18.75" customHeight="1" spans="1:4">
      <c r="A114" s="276">
        <f t="shared" si="1"/>
        <v>7</v>
      </c>
      <c r="B114" s="280">
        <v>2030603</v>
      </c>
      <c r="C114" s="263" t="s">
        <v>152</v>
      </c>
      <c r="D114" s="278">
        <v>3208</v>
      </c>
    </row>
    <row r="115" s="264" customFormat="1" ht="18.75" customHeight="1" spans="1:4">
      <c r="A115" s="276">
        <f t="shared" si="1"/>
        <v>7</v>
      </c>
      <c r="B115" s="280">
        <v>2030605</v>
      </c>
      <c r="C115" s="263" t="s">
        <v>153</v>
      </c>
      <c r="D115" s="278">
        <v>10</v>
      </c>
    </row>
    <row r="116" s="264" customFormat="1" ht="18.75" customHeight="1" spans="1:4">
      <c r="A116" s="276">
        <f t="shared" si="1"/>
        <v>7</v>
      </c>
      <c r="B116" s="280">
        <v>2030699</v>
      </c>
      <c r="C116" s="263" t="s">
        <v>154</v>
      </c>
      <c r="D116" s="278">
        <v>171</v>
      </c>
    </row>
    <row r="117" s="264" customFormat="1" ht="18.75" customHeight="1" spans="1:4">
      <c r="A117" s="276">
        <f t="shared" si="1"/>
        <v>5</v>
      </c>
      <c r="B117" s="280">
        <v>20399</v>
      </c>
      <c r="C117" s="262" t="s">
        <v>155</v>
      </c>
      <c r="D117" s="278">
        <v>220</v>
      </c>
    </row>
    <row r="118" s="264" customFormat="1" ht="18.75" customHeight="1" spans="1:4">
      <c r="A118" s="276">
        <f t="shared" si="1"/>
        <v>7</v>
      </c>
      <c r="B118" s="280">
        <v>2039901</v>
      </c>
      <c r="C118" s="263" t="s">
        <v>156</v>
      </c>
      <c r="D118" s="278"/>
    </row>
    <row r="119" s="264" customFormat="1" ht="18.75" customHeight="1" spans="1:4">
      <c r="A119" s="276">
        <f t="shared" si="1"/>
        <v>3</v>
      </c>
      <c r="B119" s="280">
        <v>204</v>
      </c>
      <c r="C119" s="262" t="s">
        <v>25</v>
      </c>
      <c r="D119" s="278">
        <v>51079</v>
      </c>
    </row>
    <row r="120" s="264" customFormat="1" ht="18.75" customHeight="1" spans="1:4">
      <c r="A120" s="276">
        <f t="shared" si="1"/>
        <v>5</v>
      </c>
      <c r="B120" s="280">
        <v>20401</v>
      </c>
      <c r="C120" s="262" t="s">
        <v>157</v>
      </c>
      <c r="D120" s="278">
        <v>82</v>
      </c>
    </row>
    <row r="121" s="264" customFormat="1" ht="18.75" customHeight="1" spans="1:4">
      <c r="A121" s="276">
        <f t="shared" si="1"/>
        <v>7</v>
      </c>
      <c r="B121" s="280">
        <v>2040101</v>
      </c>
      <c r="C121" s="263" t="s">
        <v>158</v>
      </c>
      <c r="D121" s="278">
        <v>82</v>
      </c>
    </row>
    <row r="122" s="264" customFormat="1" ht="18.75" customHeight="1" spans="1:4">
      <c r="A122" s="276">
        <f t="shared" si="1"/>
        <v>5</v>
      </c>
      <c r="B122" s="280">
        <v>20402</v>
      </c>
      <c r="C122" s="262" t="s">
        <v>159</v>
      </c>
      <c r="D122" s="278">
        <v>46302</v>
      </c>
    </row>
    <row r="123" s="264" customFormat="1" ht="18.75" customHeight="1" spans="1:4">
      <c r="A123" s="276">
        <f t="shared" si="1"/>
        <v>7</v>
      </c>
      <c r="B123" s="280">
        <v>2040201</v>
      </c>
      <c r="C123" s="263" t="s">
        <v>93</v>
      </c>
      <c r="D123" s="278">
        <v>24778</v>
      </c>
    </row>
    <row r="124" s="264" customFormat="1" ht="18.75" customHeight="1" spans="1:4">
      <c r="A124" s="276">
        <f t="shared" si="1"/>
        <v>7</v>
      </c>
      <c r="B124" s="280">
        <v>2040202</v>
      </c>
      <c r="C124" s="263" t="s">
        <v>94</v>
      </c>
      <c r="D124" s="278">
        <v>238</v>
      </c>
    </row>
    <row r="125" s="264" customFormat="1" ht="18.75" customHeight="1" spans="1:4">
      <c r="A125" s="276">
        <f t="shared" si="1"/>
        <v>7</v>
      </c>
      <c r="B125" s="280">
        <v>2040219</v>
      </c>
      <c r="C125" s="263" t="s">
        <v>115</v>
      </c>
      <c r="D125" s="278">
        <v>3708</v>
      </c>
    </row>
    <row r="126" s="264" customFormat="1" ht="18.75" customHeight="1" spans="1:4">
      <c r="A126" s="276">
        <f t="shared" si="1"/>
        <v>7</v>
      </c>
      <c r="B126" s="280">
        <v>2040220</v>
      </c>
      <c r="C126" s="263" t="s">
        <v>160</v>
      </c>
      <c r="D126" s="278">
        <v>17578</v>
      </c>
    </row>
    <row r="127" s="264" customFormat="1" ht="18.75" customHeight="1" spans="1:4">
      <c r="A127" s="276">
        <f t="shared" si="1"/>
        <v>5</v>
      </c>
      <c r="B127" s="280">
        <v>20405</v>
      </c>
      <c r="C127" s="262" t="s">
        <v>161</v>
      </c>
      <c r="D127" s="278">
        <v>0</v>
      </c>
    </row>
    <row r="128" s="264" customFormat="1" ht="18.75" customHeight="1" spans="1:4">
      <c r="A128" s="276">
        <f t="shared" si="1"/>
        <v>7</v>
      </c>
      <c r="B128" s="280">
        <v>2040506</v>
      </c>
      <c r="C128" s="263" t="s">
        <v>162</v>
      </c>
      <c r="D128" s="278">
        <v>0</v>
      </c>
    </row>
    <row r="129" s="264" customFormat="1" ht="18.75" customHeight="1" spans="1:4">
      <c r="A129" s="276">
        <f t="shared" si="1"/>
        <v>5</v>
      </c>
      <c r="B129" s="280">
        <v>20406</v>
      </c>
      <c r="C129" s="262" t="s">
        <v>163</v>
      </c>
      <c r="D129" s="278">
        <v>3714</v>
      </c>
    </row>
    <row r="130" s="264" customFormat="1" ht="18.75" customHeight="1" spans="1:4">
      <c r="A130" s="276">
        <f t="shared" si="1"/>
        <v>7</v>
      </c>
      <c r="B130" s="280">
        <v>2040601</v>
      </c>
      <c r="C130" s="263" t="s">
        <v>93</v>
      </c>
      <c r="D130" s="278">
        <v>2234</v>
      </c>
    </row>
    <row r="131" s="264" customFormat="1" ht="18.75" customHeight="1" spans="1:4">
      <c r="A131" s="276">
        <f t="shared" si="1"/>
        <v>7</v>
      </c>
      <c r="B131" s="280">
        <v>2040602</v>
      </c>
      <c r="C131" s="263" t="s">
        <v>94</v>
      </c>
      <c r="D131" s="278">
        <v>156</v>
      </c>
    </row>
    <row r="132" s="264" customFormat="1" ht="18.75" customHeight="1" spans="1:4">
      <c r="A132" s="276">
        <f t="shared" si="1"/>
        <v>7</v>
      </c>
      <c r="B132" s="280">
        <v>2040604</v>
      </c>
      <c r="C132" s="263" t="s">
        <v>164</v>
      </c>
      <c r="D132" s="278">
        <v>301</v>
      </c>
    </row>
    <row r="133" s="264" customFormat="1" ht="18.75" customHeight="1" spans="1:4">
      <c r="A133" s="276">
        <f t="shared" si="1"/>
        <v>7</v>
      </c>
      <c r="B133" s="280">
        <v>2040605</v>
      </c>
      <c r="C133" s="263" t="s">
        <v>165</v>
      </c>
      <c r="D133" s="278">
        <v>178</v>
      </c>
    </row>
    <row r="134" s="264" customFormat="1" ht="18.75" customHeight="1" spans="1:4">
      <c r="A134" s="276">
        <f t="shared" si="1"/>
        <v>7</v>
      </c>
      <c r="B134" s="280">
        <v>2040607</v>
      </c>
      <c r="C134" s="263" t="s">
        <v>166</v>
      </c>
      <c r="D134" s="278">
        <v>276</v>
      </c>
    </row>
    <row r="135" s="264" customFormat="1" ht="18.75" customHeight="1" spans="1:4">
      <c r="A135" s="276">
        <f t="shared" si="1"/>
        <v>7</v>
      </c>
      <c r="B135" s="280">
        <v>2040610</v>
      </c>
      <c r="C135" s="263" t="s">
        <v>167</v>
      </c>
      <c r="D135" s="278">
        <v>247</v>
      </c>
    </row>
    <row r="136" s="264" customFormat="1" ht="18.75" customHeight="1" spans="1:4">
      <c r="A136" s="276">
        <f t="shared" ref="A136:A199" si="2">LEN(B136)</f>
        <v>7</v>
      </c>
      <c r="B136" s="280">
        <v>2040612</v>
      </c>
      <c r="C136" s="263" t="s">
        <v>168</v>
      </c>
      <c r="D136" s="278">
        <v>67</v>
      </c>
    </row>
    <row r="137" s="264" customFormat="1" ht="18.75" customHeight="1" spans="1:4">
      <c r="A137" s="276">
        <f t="shared" si="2"/>
        <v>7</v>
      </c>
      <c r="B137" s="280">
        <v>2040650</v>
      </c>
      <c r="C137" s="263" t="s">
        <v>98</v>
      </c>
      <c r="D137" s="278">
        <v>236</v>
      </c>
    </row>
    <row r="138" s="264" customFormat="1" ht="18.75" customHeight="1" spans="1:4">
      <c r="A138" s="276">
        <f t="shared" si="2"/>
        <v>5</v>
      </c>
      <c r="B138" s="280">
        <v>20499</v>
      </c>
      <c r="C138" s="262" t="s">
        <v>169</v>
      </c>
      <c r="D138" s="278">
        <v>981</v>
      </c>
    </row>
    <row r="139" s="264" customFormat="1" ht="18.75" customHeight="1" spans="1:4">
      <c r="A139" s="276">
        <f t="shared" si="2"/>
        <v>7</v>
      </c>
      <c r="B139" s="280">
        <v>2049901</v>
      </c>
      <c r="C139" s="263" t="s">
        <v>170</v>
      </c>
      <c r="D139" s="278"/>
    </row>
    <row r="140" s="264" customFormat="1" ht="18.75" customHeight="1" spans="1:4">
      <c r="A140" s="276">
        <f t="shared" si="2"/>
        <v>3</v>
      </c>
      <c r="B140" s="280">
        <v>205</v>
      </c>
      <c r="C140" s="262" t="s">
        <v>27</v>
      </c>
      <c r="D140" s="278">
        <v>247297</v>
      </c>
    </row>
    <row r="141" s="264" customFormat="1" ht="18.75" customHeight="1" spans="1:4">
      <c r="A141" s="276">
        <f t="shared" si="2"/>
        <v>5</v>
      </c>
      <c r="B141" s="280">
        <v>20501</v>
      </c>
      <c r="C141" s="262" t="s">
        <v>171</v>
      </c>
      <c r="D141" s="278">
        <v>1265</v>
      </c>
    </row>
    <row r="142" s="264" customFormat="1" ht="18.75" customHeight="1" spans="1:4">
      <c r="A142" s="276">
        <f t="shared" si="2"/>
        <v>7</v>
      </c>
      <c r="B142" s="280">
        <v>2050101</v>
      </c>
      <c r="C142" s="263" t="s">
        <v>93</v>
      </c>
      <c r="D142" s="278">
        <v>922</v>
      </c>
    </row>
    <row r="143" s="264" customFormat="1" ht="18.75" customHeight="1" spans="1:4">
      <c r="A143" s="276">
        <f t="shared" si="2"/>
        <v>7</v>
      </c>
      <c r="B143" s="280">
        <v>2050102</v>
      </c>
      <c r="C143" s="263" t="s">
        <v>94</v>
      </c>
      <c r="D143" s="278">
        <v>329</v>
      </c>
    </row>
    <row r="144" s="264" customFormat="1" ht="18.75" customHeight="1" spans="1:4">
      <c r="A144" s="276">
        <f t="shared" si="2"/>
        <v>7</v>
      </c>
      <c r="B144" s="280">
        <v>2050199</v>
      </c>
      <c r="C144" s="263" t="s">
        <v>172</v>
      </c>
      <c r="D144" s="278">
        <v>14</v>
      </c>
    </row>
    <row r="145" s="264" customFormat="1" ht="18.75" customHeight="1" spans="1:4">
      <c r="A145" s="276">
        <f t="shared" si="2"/>
        <v>5</v>
      </c>
      <c r="B145" s="280">
        <v>20502</v>
      </c>
      <c r="C145" s="262" t="s">
        <v>173</v>
      </c>
      <c r="D145" s="278">
        <v>200218</v>
      </c>
    </row>
    <row r="146" s="264" customFormat="1" ht="18.75" customHeight="1" spans="1:4">
      <c r="A146" s="276">
        <f t="shared" si="2"/>
        <v>7</v>
      </c>
      <c r="B146" s="280">
        <v>2050201</v>
      </c>
      <c r="C146" s="263" t="s">
        <v>174</v>
      </c>
      <c r="D146" s="278">
        <v>11816</v>
      </c>
    </row>
    <row r="147" s="264" customFormat="1" ht="18.75" customHeight="1" spans="1:4">
      <c r="A147" s="276">
        <f t="shared" si="2"/>
        <v>7</v>
      </c>
      <c r="B147" s="280">
        <v>2050202</v>
      </c>
      <c r="C147" s="263" t="s">
        <v>175</v>
      </c>
      <c r="D147" s="278">
        <v>92071</v>
      </c>
    </row>
    <row r="148" s="264" customFormat="1" ht="18.75" customHeight="1" spans="1:4">
      <c r="A148" s="276">
        <f t="shared" si="2"/>
        <v>7</v>
      </c>
      <c r="B148" s="280">
        <v>2050203</v>
      </c>
      <c r="C148" s="263" t="s">
        <v>176</v>
      </c>
      <c r="D148" s="278">
        <v>58136</v>
      </c>
    </row>
    <row r="149" s="264" customFormat="1" ht="18.75" customHeight="1" spans="1:4">
      <c r="A149" s="276">
        <f t="shared" si="2"/>
        <v>7</v>
      </c>
      <c r="B149" s="280">
        <v>2050204</v>
      </c>
      <c r="C149" s="263" t="s">
        <v>177</v>
      </c>
      <c r="D149" s="278">
        <v>36851</v>
      </c>
    </row>
    <row r="150" s="264" customFormat="1" ht="18.75" customHeight="1" spans="1:4">
      <c r="A150" s="276">
        <f t="shared" si="2"/>
        <v>7</v>
      </c>
      <c r="B150" s="280">
        <v>2050205</v>
      </c>
      <c r="C150" s="263" t="s">
        <v>178</v>
      </c>
      <c r="D150" s="278">
        <v>0</v>
      </c>
    </row>
    <row r="151" s="264" customFormat="1" ht="18.75" customHeight="1" spans="1:4">
      <c r="A151" s="276">
        <f t="shared" si="2"/>
        <v>7</v>
      </c>
      <c r="B151" s="280">
        <v>2050299</v>
      </c>
      <c r="C151" s="263" t="s">
        <v>179</v>
      </c>
      <c r="D151" s="278">
        <v>1344</v>
      </c>
    </row>
    <row r="152" s="264" customFormat="1" ht="18.75" customHeight="1" spans="1:4">
      <c r="A152" s="276">
        <f t="shared" si="2"/>
        <v>5</v>
      </c>
      <c r="B152" s="280">
        <v>20503</v>
      </c>
      <c r="C152" s="262" t="s">
        <v>180</v>
      </c>
      <c r="D152" s="278">
        <v>24888</v>
      </c>
    </row>
    <row r="153" s="264" customFormat="1" ht="18.75" customHeight="1" spans="1:4">
      <c r="A153" s="276">
        <f t="shared" si="2"/>
        <v>7</v>
      </c>
      <c r="B153" s="280">
        <v>2050302</v>
      </c>
      <c r="C153" s="263" t="s">
        <v>181</v>
      </c>
      <c r="D153" s="278">
        <v>24738</v>
      </c>
    </row>
    <row r="154" s="264" customFormat="1" ht="18.75" customHeight="1" spans="1:4">
      <c r="A154" s="276">
        <f t="shared" si="2"/>
        <v>7</v>
      </c>
      <c r="B154" s="280">
        <v>2050303</v>
      </c>
      <c r="C154" s="263" t="s">
        <v>182</v>
      </c>
      <c r="D154" s="278">
        <v>150</v>
      </c>
    </row>
    <row r="155" s="264" customFormat="1" ht="18.75" customHeight="1" spans="1:4">
      <c r="A155" s="276">
        <f t="shared" si="2"/>
        <v>7</v>
      </c>
      <c r="B155" s="280">
        <v>2050399</v>
      </c>
      <c r="C155" s="263" t="s">
        <v>183</v>
      </c>
      <c r="D155" s="278">
        <v>0</v>
      </c>
    </row>
    <row r="156" s="264" customFormat="1" ht="18.75" customHeight="1" spans="1:4">
      <c r="A156" s="276">
        <f t="shared" si="2"/>
        <v>5</v>
      </c>
      <c r="B156" s="280">
        <v>20504</v>
      </c>
      <c r="C156" s="262" t="s">
        <v>184</v>
      </c>
      <c r="D156" s="278">
        <v>730</v>
      </c>
    </row>
    <row r="157" s="264" customFormat="1" ht="18.75" customHeight="1" spans="1:4">
      <c r="A157" s="276">
        <f t="shared" si="2"/>
        <v>7</v>
      </c>
      <c r="B157" s="280">
        <v>2050499</v>
      </c>
      <c r="C157" s="263" t="s">
        <v>185</v>
      </c>
      <c r="D157" s="278">
        <v>248</v>
      </c>
    </row>
    <row r="158" s="264" customFormat="1" ht="18.75" customHeight="1" spans="1:4">
      <c r="A158" s="276">
        <f t="shared" si="2"/>
        <v>5</v>
      </c>
      <c r="B158" s="280">
        <v>20505</v>
      </c>
      <c r="C158" s="262" t="s">
        <v>186</v>
      </c>
      <c r="D158" s="278">
        <v>936</v>
      </c>
    </row>
    <row r="159" s="264" customFormat="1" ht="18.75" customHeight="1" spans="1:4">
      <c r="A159" s="276">
        <f t="shared" si="2"/>
        <v>7</v>
      </c>
      <c r="B159" s="280">
        <v>2050501</v>
      </c>
      <c r="C159" s="263" t="s">
        <v>187</v>
      </c>
      <c r="D159" s="278">
        <v>936</v>
      </c>
    </row>
    <row r="160" s="264" customFormat="1" ht="18.75" customHeight="1" spans="1:4">
      <c r="A160" s="276">
        <f t="shared" si="2"/>
        <v>7</v>
      </c>
      <c r="B160" s="280">
        <v>2050502</v>
      </c>
      <c r="C160" s="263" t="s">
        <v>188</v>
      </c>
      <c r="D160" s="278">
        <v>0</v>
      </c>
    </row>
    <row r="161" s="264" customFormat="1" ht="18.75" customHeight="1" spans="1:4">
      <c r="A161" s="276">
        <f t="shared" si="2"/>
        <v>5</v>
      </c>
      <c r="B161" s="280">
        <v>20507</v>
      </c>
      <c r="C161" s="262" t="s">
        <v>189</v>
      </c>
      <c r="D161" s="278">
        <v>483</v>
      </c>
    </row>
    <row r="162" s="264" customFormat="1" ht="18.75" customHeight="1" spans="1:4">
      <c r="A162" s="276">
        <f t="shared" si="2"/>
        <v>7</v>
      </c>
      <c r="B162" s="280">
        <v>2050701</v>
      </c>
      <c r="C162" s="263" t="s">
        <v>190</v>
      </c>
      <c r="D162" s="278">
        <v>483</v>
      </c>
    </row>
    <row r="163" s="264" customFormat="1" ht="18.75" customHeight="1" spans="1:4">
      <c r="A163" s="276">
        <f t="shared" si="2"/>
        <v>5</v>
      </c>
      <c r="B163" s="280">
        <v>20508</v>
      </c>
      <c r="C163" s="262" t="s">
        <v>191</v>
      </c>
      <c r="D163" s="278">
        <v>6562</v>
      </c>
    </row>
    <row r="164" s="264" customFormat="1" ht="18.75" customHeight="1" spans="1:4">
      <c r="A164" s="276">
        <f t="shared" si="2"/>
        <v>7</v>
      </c>
      <c r="B164" s="280">
        <v>2050801</v>
      </c>
      <c r="C164" s="263" t="s">
        <v>192</v>
      </c>
      <c r="D164" s="278">
        <v>2468</v>
      </c>
    </row>
    <row r="165" s="264" customFormat="1" ht="18.75" customHeight="1" spans="1:4">
      <c r="A165" s="276">
        <f t="shared" si="2"/>
        <v>7</v>
      </c>
      <c r="B165" s="280">
        <v>2050802</v>
      </c>
      <c r="C165" s="263" t="s">
        <v>193</v>
      </c>
      <c r="D165" s="278">
        <v>2239</v>
      </c>
    </row>
    <row r="166" s="264" customFormat="1" ht="18.75" customHeight="1" spans="1:4">
      <c r="A166" s="276">
        <f t="shared" si="2"/>
        <v>7</v>
      </c>
      <c r="B166" s="280">
        <v>2050803</v>
      </c>
      <c r="C166" s="263" t="s">
        <v>194</v>
      </c>
      <c r="D166" s="278">
        <v>1855</v>
      </c>
    </row>
    <row r="167" s="264" customFormat="1" ht="18.75" customHeight="1" spans="1:4">
      <c r="A167" s="276">
        <f t="shared" si="2"/>
        <v>5</v>
      </c>
      <c r="B167" s="280">
        <v>20509</v>
      </c>
      <c r="C167" s="262" t="s">
        <v>195</v>
      </c>
      <c r="D167" s="278">
        <v>11642</v>
      </c>
    </row>
    <row r="168" s="264" customFormat="1" ht="18.75" customHeight="1" spans="1:4">
      <c r="A168" s="276">
        <f t="shared" si="2"/>
        <v>7</v>
      </c>
      <c r="B168" s="280">
        <v>2050901</v>
      </c>
      <c r="C168" s="263" t="s">
        <v>196</v>
      </c>
      <c r="D168" s="278">
        <v>0</v>
      </c>
    </row>
    <row r="169" s="264" customFormat="1" ht="18.75" customHeight="1" spans="1:4">
      <c r="A169" s="276">
        <f t="shared" si="2"/>
        <v>7</v>
      </c>
      <c r="B169" s="280">
        <v>2050902</v>
      </c>
      <c r="C169" s="263" t="s">
        <v>197</v>
      </c>
      <c r="D169" s="278">
        <v>0</v>
      </c>
    </row>
    <row r="170" s="264" customFormat="1" ht="18.75" customHeight="1" spans="1:4">
      <c r="A170" s="276">
        <f t="shared" si="2"/>
        <v>7</v>
      </c>
      <c r="B170" s="280">
        <v>2050903</v>
      </c>
      <c r="C170" s="263" t="s">
        <v>198</v>
      </c>
      <c r="D170" s="278">
        <v>0</v>
      </c>
    </row>
    <row r="171" s="264" customFormat="1" ht="18.75" customHeight="1" spans="1:4">
      <c r="A171" s="276">
        <f t="shared" si="2"/>
        <v>7</v>
      </c>
      <c r="B171" s="280">
        <v>2050905</v>
      </c>
      <c r="C171" s="263" t="s">
        <v>199</v>
      </c>
      <c r="D171" s="278">
        <v>1620</v>
      </c>
    </row>
    <row r="172" s="264" customFormat="1" ht="18.75" customHeight="1" spans="1:4">
      <c r="A172" s="276">
        <f t="shared" si="2"/>
        <v>7</v>
      </c>
      <c r="B172" s="280">
        <v>2050999</v>
      </c>
      <c r="C172" s="263" t="s">
        <v>200</v>
      </c>
      <c r="D172" s="278">
        <v>10022</v>
      </c>
    </row>
    <row r="173" s="264" customFormat="1" ht="18.75" customHeight="1" spans="1:4">
      <c r="A173" s="276">
        <f t="shared" si="2"/>
        <v>5</v>
      </c>
      <c r="B173" s="280">
        <v>20599</v>
      </c>
      <c r="C173" s="262" t="s">
        <v>201</v>
      </c>
      <c r="D173" s="278">
        <v>573</v>
      </c>
    </row>
    <row r="174" s="264" customFormat="1" ht="18.75" customHeight="1" spans="1:4">
      <c r="A174" s="276">
        <f t="shared" si="2"/>
        <v>7</v>
      </c>
      <c r="B174" s="280">
        <v>2059999</v>
      </c>
      <c r="C174" s="263" t="s">
        <v>202</v>
      </c>
      <c r="D174" s="278">
        <v>573</v>
      </c>
    </row>
    <row r="175" s="264" customFormat="1" ht="18.75" customHeight="1" spans="1:4">
      <c r="A175" s="276">
        <f t="shared" si="2"/>
        <v>3</v>
      </c>
      <c r="B175" s="280">
        <v>206</v>
      </c>
      <c r="C175" s="262" t="s">
        <v>29</v>
      </c>
      <c r="D175" s="278">
        <v>15050</v>
      </c>
    </row>
    <row r="176" s="264" customFormat="1" ht="18.75" customHeight="1" spans="1:4">
      <c r="A176" s="276">
        <f t="shared" si="2"/>
        <v>5</v>
      </c>
      <c r="B176" s="280">
        <v>20601</v>
      </c>
      <c r="C176" s="262" t="s">
        <v>203</v>
      </c>
      <c r="D176" s="278">
        <v>451</v>
      </c>
    </row>
    <row r="177" s="264" customFormat="1" ht="18.75" customHeight="1" spans="1:4">
      <c r="A177" s="276">
        <f t="shared" si="2"/>
        <v>7</v>
      </c>
      <c r="B177" s="280">
        <v>2060101</v>
      </c>
      <c r="C177" s="263" t="s">
        <v>93</v>
      </c>
      <c r="D177" s="278">
        <v>434</v>
      </c>
    </row>
    <row r="178" s="264" customFormat="1" ht="18.75" customHeight="1" spans="1:4">
      <c r="A178" s="276">
        <f t="shared" si="2"/>
        <v>5</v>
      </c>
      <c r="B178" s="280">
        <v>20602</v>
      </c>
      <c r="C178" s="262" t="s">
        <v>204</v>
      </c>
      <c r="D178" s="278">
        <v>354</v>
      </c>
    </row>
    <row r="179" s="264" customFormat="1" ht="18.75" customHeight="1" spans="1:4">
      <c r="A179" s="276">
        <f t="shared" si="2"/>
        <v>7</v>
      </c>
      <c r="B179" s="280">
        <v>2060201</v>
      </c>
      <c r="C179" s="263" t="s">
        <v>205</v>
      </c>
      <c r="D179" s="278">
        <v>273</v>
      </c>
    </row>
    <row r="180" s="264" customFormat="1" ht="18.75" customHeight="1" spans="1:4">
      <c r="A180" s="276">
        <f t="shared" si="2"/>
        <v>5</v>
      </c>
      <c r="B180" s="280">
        <v>20603</v>
      </c>
      <c r="C180" s="262" t="s">
        <v>206</v>
      </c>
      <c r="D180" s="278">
        <v>0</v>
      </c>
    </row>
    <row r="181" s="264" customFormat="1" ht="18.75" customHeight="1" spans="1:4">
      <c r="A181" s="276">
        <f t="shared" si="2"/>
        <v>7</v>
      </c>
      <c r="B181" s="280">
        <v>2060399</v>
      </c>
      <c r="C181" s="263" t="s">
        <v>207</v>
      </c>
      <c r="D181" s="278">
        <v>0</v>
      </c>
    </row>
    <row r="182" s="264" customFormat="1" ht="18.75" customHeight="1" spans="1:4">
      <c r="A182" s="276">
        <f t="shared" si="2"/>
        <v>5</v>
      </c>
      <c r="B182" s="280">
        <v>20604</v>
      </c>
      <c r="C182" s="262" t="s">
        <v>208</v>
      </c>
      <c r="D182" s="278">
        <v>12642</v>
      </c>
    </row>
    <row r="183" s="264" customFormat="1" ht="18.75" customHeight="1" spans="1:4">
      <c r="A183" s="276">
        <f t="shared" si="2"/>
        <v>7</v>
      </c>
      <c r="B183" s="280">
        <v>2060404</v>
      </c>
      <c r="C183" s="263" t="s">
        <v>209</v>
      </c>
      <c r="D183" s="278">
        <v>12642</v>
      </c>
    </row>
    <row r="184" s="264" customFormat="1" ht="18.75" customHeight="1" spans="1:4">
      <c r="A184" s="276">
        <f t="shared" si="2"/>
        <v>7</v>
      </c>
      <c r="B184" s="280">
        <v>2060499</v>
      </c>
      <c r="C184" s="263" t="s">
        <v>210</v>
      </c>
      <c r="D184" s="278">
        <v>0</v>
      </c>
    </row>
    <row r="185" s="264" customFormat="1" ht="18.75" customHeight="1" spans="1:4">
      <c r="A185" s="276">
        <f t="shared" si="2"/>
        <v>5</v>
      </c>
      <c r="B185" s="280">
        <v>20607</v>
      </c>
      <c r="C185" s="262" t="s">
        <v>211</v>
      </c>
      <c r="D185" s="278">
        <v>554</v>
      </c>
    </row>
    <row r="186" s="264" customFormat="1" ht="18.75" customHeight="1" spans="1:4">
      <c r="A186" s="276">
        <f t="shared" si="2"/>
        <v>7</v>
      </c>
      <c r="B186" s="280">
        <v>2060702</v>
      </c>
      <c r="C186" s="263" t="s">
        <v>212</v>
      </c>
      <c r="D186" s="278">
        <v>275</v>
      </c>
    </row>
    <row r="187" s="264" customFormat="1" ht="18.75" customHeight="1" spans="1:4">
      <c r="A187" s="276">
        <f t="shared" si="2"/>
        <v>7</v>
      </c>
      <c r="B187" s="280">
        <v>2060705</v>
      </c>
      <c r="C187" s="263" t="s">
        <v>213</v>
      </c>
      <c r="D187" s="278">
        <v>279</v>
      </c>
    </row>
    <row r="188" s="264" customFormat="1" ht="18.75" customHeight="1" spans="1:4">
      <c r="A188" s="276">
        <f t="shared" si="2"/>
        <v>7</v>
      </c>
      <c r="B188" s="280">
        <v>2060799</v>
      </c>
      <c r="C188" s="263" t="s">
        <v>214</v>
      </c>
      <c r="D188" s="278">
        <v>0</v>
      </c>
    </row>
    <row r="189" s="264" customFormat="1" ht="18.75" customHeight="1" spans="1:4">
      <c r="A189" s="276">
        <f t="shared" si="2"/>
        <v>3</v>
      </c>
      <c r="B189" s="280">
        <v>207</v>
      </c>
      <c r="C189" s="262" t="s">
        <v>31</v>
      </c>
      <c r="D189" s="278">
        <v>20063</v>
      </c>
    </row>
    <row r="190" s="264" customFormat="1" ht="18.75" customHeight="1" spans="1:4">
      <c r="A190" s="276">
        <f t="shared" si="2"/>
        <v>5</v>
      </c>
      <c r="B190" s="280">
        <v>20701</v>
      </c>
      <c r="C190" s="262" t="s">
        <v>215</v>
      </c>
      <c r="D190" s="278">
        <v>5651</v>
      </c>
    </row>
    <row r="191" s="264" customFormat="1" ht="18.75" customHeight="1" spans="1:4">
      <c r="A191" s="276">
        <f t="shared" si="2"/>
        <v>7</v>
      </c>
      <c r="B191" s="280">
        <v>2070101</v>
      </c>
      <c r="C191" s="263" t="s">
        <v>93</v>
      </c>
      <c r="D191" s="278">
        <v>586</v>
      </c>
    </row>
    <row r="192" s="264" customFormat="1" ht="18.75" customHeight="1" spans="1:4">
      <c r="A192" s="276">
        <f t="shared" si="2"/>
        <v>7</v>
      </c>
      <c r="B192" s="280">
        <v>2070102</v>
      </c>
      <c r="C192" s="263" t="s">
        <v>94</v>
      </c>
      <c r="D192" s="278">
        <v>538</v>
      </c>
    </row>
    <row r="193" s="264" customFormat="1" ht="18.75" customHeight="1" spans="1:4">
      <c r="A193" s="276">
        <f t="shared" si="2"/>
        <v>7</v>
      </c>
      <c r="B193" s="280">
        <v>2070104</v>
      </c>
      <c r="C193" s="263" t="s">
        <v>216</v>
      </c>
      <c r="D193" s="278">
        <v>377</v>
      </c>
    </row>
    <row r="194" s="264" customFormat="1" ht="18.75" customHeight="1" spans="1:4">
      <c r="A194" s="276">
        <f t="shared" si="2"/>
        <v>7</v>
      </c>
      <c r="B194" s="280">
        <v>2070105</v>
      </c>
      <c r="C194" s="263" t="s">
        <v>217</v>
      </c>
      <c r="D194" s="278">
        <v>0</v>
      </c>
    </row>
    <row r="195" s="264" customFormat="1" ht="18.75" customHeight="1" spans="1:4">
      <c r="A195" s="276">
        <f t="shared" si="2"/>
        <v>7</v>
      </c>
      <c r="B195" s="280">
        <v>2070108</v>
      </c>
      <c r="C195" s="263" t="s">
        <v>218</v>
      </c>
      <c r="D195" s="278">
        <v>0</v>
      </c>
    </row>
    <row r="196" s="264" customFormat="1" ht="18.75" customHeight="1" spans="1:4">
      <c r="A196" s="276">
        <f t="shared" si="2"/>
        <v>7</v>
      </c>
      <c r="B196" s="280">
        <v>2070109</v>
      </c>
      <c r="C196" s="263" t="s">
        <v>219</v>
      </c>
      <c r="D196" s="278">
        <v>1558</v>
      </c>
    </row>
    <row r="197" s="264" customFormat="1" ht="18.75" customHeight="1" spans="1:4">
      <c r="A197" s="276">
        <f t="shared" si="2"/>
        <v>7</v>
      </c>
      <c r="B197" s="280">
        <v>2070112</v>
      </c>
      <c r="C197" s="263" t="s">
        <v>220</v>
      </c>
      <c r="D197" s="278">
        <v>563</v>
      </c>
    </row>
    <row r="198" s="264" customFormat="1" ht="18.75" customHeight="1" spans="1:4">
      <c r="A198" s="276">
        <f t="shared" si="2"/>
        <v>7</v>
      </c>
      <c r="B198" s="280">
        <v>2070113</v>
      </c>
      <c r="C198" s="263" t="s">
        <v>221</v>
      </c>
      <c r="D198" s="278">
        <v>530</v>
      </c>
    </row>
    <row r="199" s="264" customFormat="1" ht="18.75" customHeight="1" spans="1:4">
      <c r="A199" s="276">
        <f t="shared" si="2"/>
        <v>7</v>
      </c>
      <c r="B199" s="280">
        <v>2070114</v>
      </c>
      <c r="C199" s="263" t="s">
        <v>222</v>
      </c>
      <c r="D199" s="278">
        <v>381</v>
      </c>
    </row>
    <row r="200" s="264" customFormat="1" ht="18.75" customHeight="1" spans="1:4">
      <c r="A200" s="276">
        <f t="shared" ref="A200:A263" si="3">LEN(B200)</f>
        <v>7</v>
      </c>
      <c r="B200" s="280">
        <v>2070199</v>
      </c>
      <c r="C200" s="263" t="s">
        <v>223</v>
      </c>
      <c r="D200" s="278">
        <v>1118</v>
      </c>
    </row>
    <row r="201" s="264" customFormat="1" ht="18.75" customHeight="1" spans="1:4">
      <c r="A201" s="276">
        <f t="shared" si="3"/>
        <v>5</v>
      </c>
      <c r="B201" s="280">
        <v>20702</v>
      </c>
      <c r="C201" s="262" t="s">
        <v>224</v>
      </c>
      <c r="D201" s="278">
        <v>3072</v>
      </c>
    </row>
    <row r="202" s="264" customFormat="1" ht="18.75" customHeight="1" spans="1:4">
      <c r="A202" s="276">
        <f t="shared" si="3"/>
        <v>7</v>
      </c>
      <c r="B202" s="280">
        <v>2070204</v>
      </c>
      <c r="C202" s="263" t="s">
        <v>225</v>
      </c>
      <c r="D202" s="278">
        <v>874</v>
      </c>
    </row>
    <row r="203" s="264" customFormat="1" ht="18.75" customHeight="1" spans="1:4">
      <c r="A203" s="276">
        <f t="shared" si="3"/>
        <v>7</v>
      </c>
      <c r="B203" s="280">
        <v>2070205</v>
      </c>
      <c r="C203" s="263" t="s">
        <v>226</v>
      </c>
      <c r="D203" s="278">
        <v>2198</v>
      </c>
    </row>
    <row r="204" s="264" customFormat="1" ht="18.75" customHeight="1" spans="1:4">
      <c r="A204" s="276">
        <f t="shared" si="3"/>
        <v>5</v>
      </c>
      <c r="B204" s="280">
        <v>20703</v>
      </c>
      <c r="C204" s="262" t="s">
        <v>227</v>
      </c>
      <c r="D204" s="278">
        <v>3196</v>
      </c>
    </row>
    <row r="205" s="264" customFormat="1" ht="18.75" customHeight="1" spans="1:4">
      <c r="A205" s="276">
        <f t="shared" si="3"/>
        <v>7</v>
      </c>
      <c r="B205" s="280">
        <v>2070301</v>
      </c>
      <c r="C205" s="263" t="s">
        <v>93</v>
      </c>
      <c r="D205" s="278">
        <v>137</v>
      </c>
    </row>
    <row r="206" s="264" customFormat="1" ht="18.75" customHeight="1" spans="1:4">
      <c r="A206" s="276">
        <f t="shared" si="3"/>
        <v>7</v>
      </c>
      <c r="B206" s="280">
        <v>2070302</v>
      </c>
      <c r="C206" s="263" t="s">
        <v>94</v>
      </c>
      <c r="D206" s="278">
        <v>0</v>
      </c>
    </row>
    <row r="207" s="264" customFormat="1" ht="18.75" customHeight="1" spans="1:4">
      <c r="A207" s="276">
        <f t="shared" si="3"/>
        <v>7</v>
      </c>
      <c r="B207" s="280">
        <v>2070305</v>
      </c>
      <c r="C207" s="263" t="s">
        <v>228</v>
      </c>
      <c r="D207" s="278">
        <v>402</v>
      </c>
    </row>
    <row r="208" s="264" customFormat="1" ht="18.75" customHeight="1" spans="1:4">
      <c r="A208" s="276">
        <f t="shared" si="3"/>
        <v>7</v>
      </c>
      <c r="B208" s="280">
        <v>2070306</v>
      </c>
      <c r="C208" s="263" t="s">
        <v>229</v>
      </c>
      <c r="D208" s="278">
        <v>372</v>
      </c>
    </row>
    <row r="209" s="264" customFormat="1" ht="18.75" customHeight="1" spans="1:4">
      <c r="A209" s="276">
        <f t="shared" si="3"/>
        <v>7</v>
      </c>
      <c r="B209" s="280">
        <v>2070307</v>
      </c>
      <c r="C209" s="263" t="s">
        <v>230</v>
      </c>
      <c r="D209" s="278">
        <v>1067</v>
      </c>
    </row>
    <row r="210" s="264" customFormat="1" ht="18.75" customHeight="1" spans="1:4">
      <c r="A210" s="276">
        <f t="shared" si="3"/>
        <v>7</v>
      </c>
      <c r="B210" s="280">
        <v>2070308</v>
      </c>
      <c r="C210" s="263" t="s">
        <v>231</v>
      </c>
      <c r="D210" s="278">
        <v>1143</v>
      </c>
    </row>
    <row r="211" s="264" customFormat="1" ht="18.75" customHeight="1" spans="1:4">
      <c r="A211" s="276">
        <f t="shared" si="3"/>
        <v>7</v>
      </c>
      <c r="B211" s="280">
        <v>2070399</v>
      </c>
      <c r="C211" s="263" t="s">
        <v>232</v>
      </c>
      <c r="D211" s="278">
        <v>75</v>
      </c>
    </row>
    <row r="212" s="264" customFormat="1" ht="18.75" customHeight="1" spans="1:4">
      <c r="A212" s="276">
        <f t="shared" si="3"/>
        <v>5</v>
      </c>
      <c r="B212" s="280">
        <v>20706</v>
      </c>
      <c r="C212" s="262" t="s">
        <v>233</v>
      </c>
      <c r="D212" s="278">
        <v>4744</v>
      </c>
    </row>
    <row r="213" s="264" customFormat="1" ht="18.75" customHeight="1" spans="1:4">
      <c r="A213" s="276">
        <f t="shared" si="3"/>
        <v>7</v>
      </c>
      <c r="B213" s="280">
        <v>2070604</v>
      </c>
      <c r="C213" s="263" t="s">
        <v>234</v>
      </c>
      <c r="D213" s="278">
        <v>4663</v>
      </c>
    </row>
    <row r="214" s="264" customFormat="1" ht="18.75" customHeight="1" spans="1:4">
      <c r="A214" s="276">
        <f t="shared" si="3"/>
        <v>7</v>
      </c>
      <c r="B214" s="280">
        <v>2070699</v>
      </c>
      <c r="C214" s="263" t="s">
        <v>235</v>
      </c>
      <c r="D214" s="278">
        <v>20</v>
      </c>
    </row>
    <row r="215" s="264" customFormat="1" ht="18.75" customHeight="1" spans="1:4">
      <c r="A215" s="276">
        <f t="shared" si="3"/>
        <v>5</v>
      </c>
      <c r="B215" s="280">
        <v>20708</v>
      </c>
      <c r="C215" s="262" t="s">
        <v>236</v>
      </c>
      <c r="D215" s="278">
        <v>337</v>
      </c>
    </row>
    <row r="216" s="264" customFormat="1" ht="18.75" customHeight="1" spans="1:4">
      <c r="A216" s="276">
        <f t="shared" si="3"/>
        <v>7</v>
      </c>
      <c r="B216" s="280">
        <v>2070804</v>
      </c>
      <c r="C216" s="263" t="s">
        <v>237</v>
      </c>
      <c r="D216" s="278"/>
    </row>
    <row r="217" s="264" customFormat="1" ht="18.75" customHeight="1" spans="1:4">
      <c r="A217" s="276">
        <f t="shared" si="3"/>
        <v>7</v>
      </c>
      <c r="B217" s="280">
        <v>2070805</v>
      </c>
      <c r="C217" s="263" t="s">
        <v>238</v>
      </c>
      <c r="D217" s="278"/>
    </row>
    <row r="218" s="264" customFormat="1" ht="18.75" customHeight="1" spans="1:4">
      <c r="A218" s="276">
        <f t="shared" si="3"/>
        <v>7</v>
      </c>
      <c r="B218" s="280">
        <v>2070899</v>
      </c>
      <c r="C218" s="263" t="s">
        <v>239</v>
      </c>
      <c r="D218" s="278">
        <v>260</v>
      </c>
    </row>
    <row r="219" s="264" customFormat="1" ht="18.75" customHeight="1" spans="1:4">
      <c r="A219" s="276">
        <f t="shared" si="3"/>
        <v>5</v>
      </c>
      <c r="B219" s="280">
        <v>20799</v>
      </c>
      <c r="C219" s="262" t="s">
        <v>240</v>
      </c>
      <c r="D219" s="278">
        <v>3063</v>
      </c>
    </row>
    <row r="220" s="264" customFormat="1" ht="18.75" customHeight="1" spans="1:4">
      <c r="A220" s="276">
        <f t="shared" si="3"/>
        <v>7</v>
      </c>
      <c r="B220" s="280">
        <v>2079902</v>
      </c>
      <c r="C220" s="263" t="s">
        <v>241</v>
      </c>
      <c r="D220" s="278">
        <v>21</v>
      </c>
    </row>
    <row r="221" s="264" customFormat="1" ht="18.75" customHeight="1" spans="1:4">
      <c r="A221" s="276">
        <f t="shared" si="3"/>
        <v>7</v>
      </c>
      <c r="B221" s="280">
        <v>2079903</v>
      </c>
      <c r="C221" s="263" t="s">
        <v>242</v>
      </c>
      <c r="D221" s="278">
        <v>952</v>
      </c>
    </row>
    <row r="222" s="264" customFormat="1" ht="18.75" customHeight="1" spans="1:4">
      <c r="A222" s="276">
        <f t="shared" si="3"/>
        <v>7</v>
      </c>
      <c r="B222" s="280">
        <v>2079999</v>
      </c>
      <c r="C222" s="263" t="s">
        <v>243</v>
      </c>
      <c r="D222" s="278">
        <v>2090</v>
      </c>
    </row>
    <row r="223" s="264" customFormat="1" ht="18.75" customHeight="1" spans="1:4">
      <c r="A223" s="276">
        <f t="shared" si="3"/>
        <v>3</v>
      </c>
      <c r="B223" s="280">
        <v>208</v>
      </c>
      <c r="C223" s="262" t="s">
        <v>33</v>
      </c>
      <c r="D223" s="278">
        <v>172695</v>
      </c>
    </row>
    <row r="224" s="264" customFormat="1" ht="18.75" customHeight="1" spans="1:4">
      <c r="A224" s="276">
        <f t="shared" si="3"/>
        <v>5</v>
      </c>
      <c r="B224" s="280">
        <v>20801</v>
      </c>
      <c r="C224" s="262" t="s">
        <v>244</v>
      </c>
      <c r="D224" s="278">
        <v>8813</v>
      </c>
    </row>
    <row r="225" s="264" customFormat="1" ht="18.75" customHeight="1" spans="1:4">
      <c r="A225" s="276">
        <f t="shared" si="3"/>
        <v>7</v>
      </c>
      <c r="B225" s="280">
        <v>2080101</v>
      </c>
      <c r="C225" s="263" t="s">
        <v>93</v>
      </c>
      <c r="D225" s="278">
        <v>903</v>
      </c>
    </row>
    <row r="226" s="264" customFormat="1" ht="18.75" customHeight="1" spans="1:4">
      <c r="A226" s="276">
        <f t="shared" si="3"/>
        <v>7</v>
      </c>
      <c r="B226" s="280">
        <v>2080104</v>
      </c>
      <c r="C226" s="263" t="s">
        <v>245</v>
      </c>
      <c r="D226" s="278">
        <v>305</v>
      </c>
    </row>
    <row r="227" s="264" customFormat="1" ht="18.75" customHeight="1" spans="1:4">
      <c r="A227" s="276">
        <f t="shared" si="3"/>
        <v>7</v>
      </c>
      <c r="B227" s="280">
        <v>2080105</v>
      </c>
      <c r="C227" s="263" t="s">
        <v>246</v>
      </c>
      <c r="D227" s="278">
        <v>4</v>
      </c>
    </row>
    <row r="228" s="264" customFormat="1" ht="18.75" customHeight="1" spans="1:4">
      <c r="A228" s="276">
        <f t="shared" si="3"/>
        <v>7</v>
      </c>
      <c r="B228" s="280">
        <v>2080106</v>
      </c>
      <c r="C228" s="263" t="s">
        <v>247</v>
      </c>
      <c r="D228" s="278">
        <v>145</v>
      </c>
    </row>
    <row r="229" s="264" customFormat="1" ht="18.75" customHeight="1" spans="1:4">
      <c r="A229" s="276">
        <f t="shared" si="3"/>
        <v>7</v>
      </c>
      <c r="B229" s="280">
        <v>2080108</v>
      </c>
      <c r="C229" s="263" t="s">
        <v>115</v>
      </c>
      <c r="D229" s="278">
        <v>26</v>
      </c>
    </row>
    <row r="230" s="264" customFormat="1" ht="18.75" customHeight="1" spans="1:4">
      <c r="A230" s="276">
        <f t="shared" si="3"/>
        <v>7</v>
      </c>
      <c r="B230" s="280">
        <v>2080109</v>
      </c>
      <c r="C230" s="263" t="s">
        <v>248</v>
      </c>
      <c r="D230" s="278">
        <v>2052</v>
      </c>
    </row>
    <row r="231" s="264" customFormat="1" ht="18.75" customHeight="1" spans="1:4">
      <c r="A231" s="276">
        <f t="shared" si="3"/>
        <v>7</v>
      </c>
      <c r="B231" s="280">
        <v>2080111</v>
      </c>
      <c r="C231" s="263" t="s">
        <v>249</v>
      </c>
      <c r="D231" s="278">
        <v>784</v>
      </c>
    </row>
    <row r="232" s="264" customFormat="1" ht="18.75" customHeight="1" spans="1:4">
      <c r="A232" s="276">
        <f t="shared" si="3"/>
        <v>7</v>
      </c>
      <c r="B232" s="280">
        <v>2080112</v>
      </c>
      <c r="C232" s="263" t="s">
        <v>250</v>
      </c>
      <c r="D232" s="278">
        <v>30</v>
      </c>
    </row>
    <row r="233" s="264" customFormat="1" ht="18.75" customHeight="1" spans="1:4">
      <c r="A233" s="276">
        <f t="shared" si="3"/>
        <v>7</v>
      </c>
      <c r="B233" s="280">
        <v>2080199</v>
      </c>
      <c r="C233" s="263" t="s">
        <v>251</v>
      </c>
      <c r="D233" s="278">
        <v>3275</v>
      </c>
    </row>
    <row r="234" s="264" customFormat="1" ht="18.75" customHeight="1" spans="1:4">
      <c r="A234" s="276">
        <f t="shared" si="3"/>
        <v>5</v>
      </c>
      <c r="B234" s="280">
        <v>20802</v>
      </c>
      <c r="C234" s="262" t="s">
        <v>252</v>
      </c>
      <c r="D234" s="278">
        <v>4123</v>
      </c>
    </row>
    <row r="235" s="264" customFormat="1" ht="18.75" customHeight="1" spans="1:4">
      <c r="A235" s="276">
        <f t="shared" si="3"/>
        <v>7</v>
      </c>
      <c r="B235" s="280">
        <v>2080201</v>
      </c>
      <c r="C235" s="263" t="s">
        <v>93</v>
      </c>
      <c r="D235" s="278">
        <v>994</v>
      </c>
    </row>
    <row r="236" s="264" customFormat="1" ht="18.75" customHeight="1" spans="1:4">
      <c r="A236" s="276">
        <f t="shared" si="3"/>
        <v>7</v>
      </c>
      <c r="B236" s="280">
        <v>2080202</v>
      </c>
      <c r="C236" s="263" t="s">
        <v>94</v>
      </c>
      <c r="D236" s="278">
        <v>63</v>
      </c>
    </row>
    <row r="237" s="264" customFormat="1" ht="18.75" customHeight="1" spans="1:4">
      <c r="A237" s="276">
        <f t="shared" si="3"/>
        <v>7</v>
      </c>
      <c r="B237" s="280">
        <v>2080206</v>
      </c>
      <c r="C237" s="263" t="s">
        <v>253</v>
      </c>
      <c r="D237" s="278">
        <v>39</v>
      </c>
    </row>
    <row r="238" s="264" customFormat="1" ht="18.75" customHeight="1" spans="1:4">
      <c r="A238" s="276">
        <f t="shared" si="3"/>
        <v>7</v>
      </c>
      <c r="B238" s="280">
        <v>2080207</v>
      </c>
      <c r="C238" s="263" t="s">
        <v>254</v>
      </c>
      <c r="D238" s="278">
        <v>32</v>
      </c>
    </row>
    <row r="239" s="264" customFormat="1" ht="18.75" customHeight="1" spans="1:4">
      <c r="A239" s="276">
        <f t="shared" si="3"/>
        <v>7</v>
      </c>
      <c r="B239" s="280">
        <v>2080208</v>
      </c>
      <c r="C239" s="263" t="s">
        <v>255</v>
      </c>
      <c r="D239" s="278">
        <v>2153</v>
      </c>
    </row>
    <row r="240" s="264" customFormat="1" ht="18.75" customHeight="1" spans="1:4">
      <c r="A240" s="276">
        <f t="shared" si="3"/>
        <v>7</v>
      </c>
      <c r="B240" s="280">
        <v>2080299</v>
      </c>
      <c r="C240" s="263" t="s">
        <v>256</v>
      </c>
      <c r="D240" s="278">
        <v>842</v>
      </c>
    </row>
    <row r="241" s="264" customFormat="1" ht="18.75" customHeight="1" spans="1:4">
      <c r="A241" s="276">
        <f t="shared" si="3"/>
        <v>5</v>
      </c>
      <c r="B241" s="280">
        <v>20805</v>
      </c>
      <c r="C241" s="262" t="s">
        <v>257</v>
      </c>
      <c r="D241" s="278">
        <v>73792</v>
      </c>
    </row>
    <row r="242" s="264" customFormat="1" ht="18.75" customHeight="1" spans="1:4">
      <c r="A242" s="276">
        <f t="shared" si="3"/>
        <v>7</v>
      </c>
      <c r="B242" s="280">
        <v>2080501</v>
      </c>
      <c r="C242" s="263" t="s">
        <v>258</v>
      </c>
      <c r="D242" s="278">
        <v>107</v>
      </c>
    </row>
    <row r="243" s="264" customFormat="1" ht="18.75" customHeight="1" spans="1:4">
      <c r="A243" s="276">
        <f t="shared" si="3"/>
        <v>7</v>
      </c>
      <c r="B243" s="280">
        <v>2080502</v>
      </c>
      <c r="C243" s="263" t="s">
        <v>259</v>
      </c>
      <c r="D243" s="278">
        <v>585</v>
      </c>
    </row>
    <row r="244" s="264" customFormat="1" ht="18.75" customHeight="1" spans="1:4">
      <c r="A244" s="276">
        <f t="shared" si="3"/>
        <v>7</v>
      </c>
      <c r="B244" s="280">
        <v>2080505</v>
      </c>
      <c r="C244" s="263" t="s">
        <v>260</v>
      </c>
      <c r="D244" s="278">
        <v>23181</v>
      </c>
    </row>
    <row r="245" s="264" customFormat="1" ht="18.75" customHeight="1" spans="1:4">
      <c r="A245" s="276">
        <f t="shared" si="3"/>
        <v>7</v>
      </c>
      <c r="B245" s="280">
        <v>2080506</v>
      </c>
      <c r="C245" s="263" t="s">
        <v>261</v>
      </c>
      <c r="D245" s="278">
        <v>19362</v>
      </c>
    </row>
    <row r="246" s="264" customFormat="1" ht="18.75" customHeight="1" spans="1:4">
      <c r="A246" s="276">
        <f t="shared" si="3"/>
        <v>7</v>
      </c>
      <c r="B246" s="280">
        <v>2080599</v>
      </c>
      <c r="C246" s="263" t="s">
        <v>262</v>
      </c>
      <c r="D246" s="278">
        <v>30557</v>
      </c>
    </row>
    <row r="247" s="264" customFormat="1" ht="18.75" customHeight="1" spans="1:4">
      <c r="A247" s="276">
        <f t="shared" si="3"/>
        <v>5</v>
      </c>
      <c r="B247" s="280">
        <v>20807</v>
      </c>
      <c r="C247" s="262" t="s">
        <v>263</v>
      </c>
      <c r="D247" s="278">
        <v>5465</v>
      </c>
    </row>
    <row r="248" s="264" customFormat="1" ht="18.75" customHeight="1" spans="1:4">
      <c r="A248" s="276">
        <f t="shared" si="3"/>
        <v>7</v>
      </c>
      <c r="B248" s="280">
        <v>2080701</v>
      </c>
      <c r="C248" s="263" t="s">
        <v>264</v>
      </c>
      <c r="D248" s="278">
        <v>0</v>
      </c>
    </row>
    <row r="249" s="264" customFormat="1" ht="18.75" customHeight="1" spans="1:4">
      <c r="A249" s="276">
        <f t="shared" si="3"/>
        <v>7</v>
      </c>
      <c r="B249" s="280">
        <v>2080704</v>
      </c>
      <c r="C249" s="263" t="s">
        <v>265</v>
      </c>
      <c r="D249" s="278">
        <v>33</v>
      </c>
    </row>
    <row r="250" s="264" customFormat="1" ht="18.75" customHeight="1" spans="1:4">
      <c r="A250" s="276">
        <f t="shared" si="3"/>
        <v>7</v>
      </c>
      <c r="B250" s="280">
        <v>2080799</v>
      </c>
      <c r="C250" s="263" t="s">
        <v>266</v>
      </c>
      <c r="D250" s="278">
        <v>5432</v>
      </c>
    </row>
    <row r="251" s="264" customFormat="1" ht="18.75" customHeight="1" spans="1:4">
      <c r="A251" s="276">
        <f t="shared" si="3"/>
        <v>5</v>
      </c>
      <c r="B251" s="280">
        <v>20808</v>
      </c>
      <c r="C251" s="262" t="s">
        <v>267</v>
      </c>
      <c r="D251" s="278">
        <v>14670</v>
      </c>
    </row>
    <row r="252" s="264" customFormat="1" ht="18.75" customHeight="1" spans="1:4">
      <c r="A252" s="276">
        <f t="shared" si="3"/>
        <v>7</v>
      </c>
      <c r="B252" s="280">
        <v>2080801</v>
      </c>
      <c r="C252" s="263" t="s">
        <v>268</v>
      </c>
      <c r="D252" s="278">
        <v>1223</v>
      </c>
    </row>
    <row r="253" s="264" customFormat="1" ht="18.75" customHeight="1" spans="1:4">
      <c r="A253" s="276">
        <f t="shared" si="3"/>
        <v>7</v>
      </c>
      <c r="B253" s="280">
        <v>2080802</v>
      </c>
      <c r="C253" s="263" t="s">
        <v>269</v>
      </c>
      <c r="D253" s="278">
        <v>3138</v>
      </c>
    </row>
    <row r="254" s="264" customFormat="1" ht="18.75" customHeight="1" spans="1:4">
      <c r="A254" s="276">
        <f t="shared" si="3"/>
        <v>7</v>
      </c>
      <c r="B254" s="280">
        <v>2080803</v>
      </c>
      <c r="C254" s="263" t="s">
        <v>270</v>
      </c>
      <c r="D254" s="278">
        <v>7979</v>
      </c>
    </row>
    <row r="255" s="264" customFormat="1" ht="18.75" customHeight="1" spans="1:4">
      <c r="A255" s="276">
        <f t="shared" si="3"/>
        <v>7</v>
      </c>
      <c r="B255" s="280">
        <v>2080804</v>
      </c>
      <c r="C255" s="263" t="s">
        <v>271</v>
      </c>
      <c r="D255" s="278">
        <v>10</v>
      </c>
    </row>
    <row r="256" s="264" customFormat="1" ht="18.75" customHeight="1" spans="1:4">
      <c r="A256" s="276">
        <f t="shared" si="3"/>
        <v>7</v>
      </c>
      <c r="B256" s="280">
        <v>2080805</v>
      </c>
      <c r="C256" s="263" t="s">
        <v>272</v>
      </c>
      <c r="D256" s="278">
        <v>1488</v>
      </c>
    </row>
    <row r="257" s="264" customFormat="1" ht="18.75" customHeight="1" spans="1:4">
      <c r="A257" s="276">
        <f t="shared" si="3"/>
        <v>7</v>
      </c>
      <c r="B257" s="280">
        <v>2080806</v>
      </c>
      <c r="C257" s="263" t="s">
        <v>273</v>
      </c>
      <c r="D257" s="278">
        <v>730</v>
      </c>
    </row>
    <row r="258" s="264" customFormat="1" ht="18.75" customHeight="1" spans="1:4">
      <c r="A258" s="276">
        <f t="shared" si="3"/>
        <v>7</v>
      </c>
      <c r="B258" s="280">
        <v>2080899</v>
      </c>
      <c r="C258" s="263" t="s">
        <v>274</v>
      </c>
      <c r="D258" s="278">
        <v>102</v>
      </c>
    </row>
    <row r="259" s="264" customFormat="1" ht="18.75" customHeight="1" spans="1:4">
      <c r="A259" s="276">
        <f t="shared" si="3"/>
        <v>5</v>
      </c>
      <c r="B259" s="280">
        <v>20809</v>
      </c>
      <c r="C259" s="262" t="s">
        <v>275</v>
      </c>
      <c r="D259" s="278">
        <v>4232</v>
      </c>
    </row>
    <row r="260" s="264" customFormat="1" ht="18.75" customHeight="1" spans="1:4">
      <c r="A260" s="276">
        <f t="shared" si="3"/>
        <v>7</v>
      </c>
      <c r="B260" s="280">
        <v>2080901</v>
      </c>
      <c r="C260" s="263" t="s">
        <v>276</v>
      </c>
      <c r="D260" s="278">
        <v>1339</v>
      </c>
    </row>
    <row r="261" s="264" customFormat="1" ht="18.75" customHeight="1" spans="1:4">
      <c r="A261" s="276">
        <f t="shared" si="3"/>
        <v>7</v>
      </c>
      <c r="B261" s="280">
        <v>2080902</v>
      </c>
      <c r="C261" s="263" t="s">
        <v>277</v>
      </c>
      <c r="D261" s="278">
        <v>778</v>
      </c>
    </row>
    <row r="262" s="264" customFormat="1" ht="18.75" customHeight="1" spans="1:4">
      <c r="A262" s="276">
        <f t="shared" si="3"/>
        <v>7</v>
      </c>
      <c r="B262" s="280">
        <v>2080903</v>
      </c>
      <c r="C262" s="263" t="s">
        <v>278</v>
      </c>
      <c r="D262" s="278">
        <v>36</v>
      </c>
    </row>
    <row r="263" s="264" customFormat="1" ht="18.75" customHeight="1" spans="1:4">
      <c r="A263" s="276">
        <f t="shared" si="3"/>
        <v>7</v>
      </c>
      <c r="B263" s="280">
        <v>2080904</v>
      </c>
      <c r="C263" s="263" t="s">
        <v>279</v>
      </c>
      <c r="D263" s="278">
        <v>0</v>
      </c>
    </row>
    <row r="264" s="264" customFormat="1" ht="18.75" customHeight="1" spans="1:4">
      <c r="A264" s="276">
        <f t="shared" ref="A264:A327" si="4">LEN(B264)</f>
        <v>7</v>
      </c>
      <c r="B264" s="280">
        <v>2080905</v>
      </c>
      <c r="C264" s="263" t="s">
        <v>280</v>
      </c>
      <c r="D264" s="278">
        <v>2059</v>
      </c>
    </row>
    <row r="265" s="264" customFormat="1" ht="18.75" customHeight="1" spans="1:4">
      <c r="A265" s="276">
        <f t="shared" si="4"/>
        <v>7</v>
      </c>
      <c r="B265" s="280">
        <v>2080999</v>
      </c>
      <c r="C265" s="263" t="s">
        <v>281</v>
      </c>
      <c r="D265" s="278">
        <v>20</v>
      </c>
    </row>
    <row r="266" s="264" customFormat="1" ht="18.75" customHeight="1" spans="1:4">
      <c r="A266" s="276">
        <f t="shared" si="4"/>
        <v>5</v>
      </c>
      <c r="B266" s="280">
        <v>20810</v>
      </c>
      <c r="C266" s="262" t="s">
        <v>282</v>
      </c>
      <c r="D266" s="278">
        <v>9079</v>
      </c>
    </row>
    <row r="267" s="264" customFormat="1" ht="18.75" customHeight="1" spans="1:4">
      <c r="A267" s="276">
        <f t="shared" si="4"/>
        <v>7</v>
      </c>
      <c r="B267" s="280">
        <v>2081001</v>
      </c>
      <c r="C267" s="263" t="s">
        <v>283</v>
      </c>
      <c r="D267" s="278">
        <v>334</v>
      </c>
    </row>
    <row r="268" s="264" customFormat="1" ht="18.75" customHeight="1" spans="1:4">
      <c r="A268" s="276">
        <f t="shared" si="4"/>
        <v>7</v>
      </c>
      <c r="B268" s="280">
        <v>2081002</v>
      </c>
      <c r="C268" s="263" t="s">
        <v>284</v>
      </c>
      <c r="D268" s="278">
        <v>1198</v>
      </c>
    </row>
    <row r="269" s="264" customFormat="1" ht="18.75" customHeight="1" spans="1:4">
      <c r="A269" s="276">
        <f t="shared" si="4"/>
        <v>7</v>
      </c>
      <c r="B269" s="280">
        <v>2081004</v>
      </c>
      <c r="C269" s="263" t="s">
        <v>285</v>
      </c>
      <c r="D269" s="278">
        <v>282</v>
      </c>
    </row>
    <row r="270" s="264" customFormat="1" ht="18.75" customHeight="1" spans="1:4">
      <c r="A270" s="276">
        <f t="shared" si="4"/>
        <v>7</v>
      </c>
      <c r="B270" s="280">
        <v>2081005</v>
      </c>
      <c r="C270" s="263" t="s">
        <v>286</v>
      </c>
      <c r="D270" s="278">
        <v>2158</v>
      </c>
    </row>
    <row r="271" s="264" customFormat="1" ht="18.75" customHeight="1" spans="1:4">
      <c r="A271" s="276">
        <f t="shared" si="4"/>
        <v>7</v>
      </c>
      <c r="B271" s="280">
        <v>2081099</v>
      </c>
      <c r="C271" s="263" t="s">
        <v>287</v>
      </c>
      <c r="D271" s="278">
        <v>3207</v>
      </c>
    </row>
    <row r="272" s="264" customFormat="1" ht="18.75" customHeight="1" spans="1:4">
      <c r="A272" s="276">
        <f t="shared" si="4"/>
        <v>5</v>
      </c>
      <c r="B272" s="280">
        <v>20811</v>
      </c>
      <c r="C272" s="262" t="s">
        <v>288</v>
      </c>
      <c r="D272" s="278">
        <v>4018</v>
      </c>
    </row>
    <row r="273" s="264" customFormat="1" ht="18.75" customHeight="1" spans="1:4">
      <c r="A273" s="276">
        <f t="shared" si="4"/>
        <v>7</v>
      </c>
      <c r="B273" s="280">
        <v>2081101</v>
      </c>
      <c r="C273" s="263" t="s">
        <v>93</v>
      </c>
      <c r="D273" s="278">
        <v>247</v>
      </c>
    </row>
    <row r="274" s="264" customFormat="1" ht="18.75" customHeight="1" spans="1:4">
      <c r="A274" s="276">
        <f t="shared" si="4"/>
        <v>7</v>
      </c>
      <c r="B274" s="280">
        <v>2081104</v>
      </c>
      <c r="C274" s="263" t="s">
        <v>289</v>
      </c>
      <c r="D274" s="278">
        <v>415</v>
      </c>
    </row>
    <row r="275" s="264" customFormat="1" ht="18.75" customHeight="1" spans="1:4">
      <c r="A275" s="276">
        <f t="shared" si="4"/>
        <v>7</v>
      </c>
      <c r="B275" s="280">
        <v>2081105</v>
      </c>
      <c r="C275" s="263" t="s">
        <v>290</v>
      </c>
      <c r="D275" s="278">
        <v>0</v>
      </c>
    </row>
    <row r="276" s="264" customFormat="1" ht="18.75" customHeight="1" spans="1:4">
      <c r="A276" s="276">
        <f t="shared" si="4"/>
        <v>7</v>
      </c>
      <c r="B276" s="280">
        <v>2081106</v>
      </c>
      <c r="C276" s="263" t="s">
        <v>291</v>
      </c>
      <c r="D276" s="278">
        <v>18</v>
      </c>
    </row>
    <row r="277" s="264" customFormat="1" ht="18.75" customHeight="1" spans="1:4">
      <c r="A277" s="276">
        <f t="shared" si="4"/>
        <v>7</v>
      </c>
      <c r="B277" s="280">
        <v>2081107</v>
      </c>
      <c r="C277" s="263" t="s">
        <v>292</v>
      </c>
      <c r="D277" s="278">
        <v>2611</v>
      </c>
    </row>
    <row r="278" s="264" customFormat="1" ht="18.75" customHeight="1" spans="1:4">
      <c r="A278" s="276">
        <f t="shared" si="4"/>
        <v>7</v>
      </c>
      <c r="B278" s="280">
        <v>2081199</v>
      </c>
      <c r="C278" s="263" t="s">
        <v>293</v>
      </c>
      <c r="D278" s="278">
        <v>727</v>
      </c>
    </row>
    <row r="279" s="264" customFormat="1" ht="18.75" customHeight="1" spans="1:4">
      <c r="A279" s="276">
        <f t="shared" si="4"/>
        <v>5</v>
      </c>
      <c r="B279" s="280">
        <v>20816</v>
      </c>
      <c r="C279" s="262" t="s">
        <v>294</v>
      </c>
      <c r="D279" s="278">
        <v>98</v>
      </c>
    </row>
    <row r="280" s="264" customFormat="1" ht="18.75" customHeight="1" spans="1:4">
      <c r="A280" s="276">
        <f t="shared" si="4"/>
        <v>7</v>
      </c>
      <c r="B280" s="280">
        <v>2081699</v>
      </c>
      <c r="C280" s="263" t="s">
        <v>295</v>
      </c>
      <c r="D280" s="278">
        <v>98</v>
      </c>
    </row>
    <row r="281" s="264" customFormat="1" ht="18.75" customHeight="1" spans="1:4">
      <c r="A281" s="276">
        <f t="shared" si="4"/>
        <v>5</v>
      </c>
      <c r="B281" s="280">
        <v>20819</v>
      </c>
      <c r="C281" s="262" t="s">
        <v>296</v>
      </c>
      <c r="D281" s="278">
        <v>21659</v>
      </c>
    </row>
    <row r="282" s="264" customFormat="1" ht="18.75" customHeight="1" spans="1:4">
      <c r="A282" s="276">
        <f t="shared" si="4"/>
        <v>7</v>
      </c>
      <c r="B282" s="280">
        <v>2081901</v>
      </c>
      <c r="C282" s="263" t="s">
        <v>297</v>
      </c>
      <c r="D282" s="278">
        <v>5065</v>
      </c>
    </row>
    <row r="283" s="264" customFormat="1" ht="18.75" customHeight="1" spans="1:4">
      <c r="A283" s="276">
        <f t="shared" si="4"/>
        <v>7</v>
      </c>
      <c r="B283" s="280">
        <v>2081902</v>
      </c>
      <c r="C283" s="263" t="s">
        <v>298</v>
      </c>
      <c r="D283" s="278">
        <v>16594</v>
      </c>
    </row>
    <row r="284" s="264" customFormat="1" ht="18.75" customHeight="1" spans="1:4">
      <c r="A284" s="276">
        <f t="shared" si="4"/>
        <v>5</v>
      </c>
      <c r="B284" s="280">
        <v>20820</v>
      </c>
      <c r="C284" s="262" t="s">
        <v>299</v>
      </c>
      <c r="D284" s="278">
        <v>2407</v>
      </c>
    </row>
    <row r="285" s="264" customFormat="1" ht="18.75" customHeight="1" spans="1:4">
      <c r="A285" s="276">
        <f t="shared" si="4"/>
        <v>7</v>
      </c>
      <c r="B285" s="280">
        <v>2082001</v>
      </c>
      <c r="C285" s="263" t="s">
        <v>300</v>
      </c>
      <c r="D285" s="278">
        <v>1936</v>
      </c>
    </row>
    <row r="286" s="264" customFormat="1" ht="18.75" customHeight="1" spans="1:4">
      <c r="A286" s="276">
        <f t="shared" si="4"/>
        <v>7</v>
      </c>
      <c r="B286" s="280">
        <v>2082002</v>
      </c>
      <c r="C286" s="263" t="s">
        <v>301</v>
      </c>
      <c r="D286" s="278">
        <v>471</v>
      </c>
    </row>
    <row r="287" s="264" customFormat="1" ht="18.75" customHeight="1" spans="1:4">
      <c r="A287" s="276">
        <f t="shared" si="4"/>
        <v>5</v>
      </c>
      <c r="B287" s="280">
        <v>20821</v>
      </c>
      <c r="C287" s="262" t="s">
        <v>302</v>
      </c>
      <c r="D287" s="278">
        <v>17064</v>
      </c>
    </row>
    <row r="288" s="264" customFormat="1" ht="18.75" customHeight="1" spans="1:4">
      <c r="A288" s="276">
        <f t="shared" si="4"/>
        <v>7</v>
      </c>
      <c r="B288" s="280">
        <v>2082101</v>
      </c>
      <c r="C288" s="263" t="s">
        <v>303</v>
      </c>
      <c r="D288" s="278">
        <v>17064</v>
      </c>
    </row>
    <row r="289" s="264" customFormat="1" ht="18.75" customHeight="1" spans="1:4">
      <c r="A289" s="276">
        <f t="shared" si="4"/>
        <v>7</v>
      </c>
      <c r="B289" s="280">
        <v>2082102</v>
      </c>
      <c r="C289" s="263" t="s">
        <v>304</v>
      </c>
      <c r="D289" s="278">
        <v>0</v>
      </c>
    </row>
    <row r="290" s="264" customFormat="1" ht="18.75" customHeight="1" spans="1:4">
      <c r="A290" s="276">
        <f t="shared" si="4"/>
        <v>5</v>
      </c>
      <c r="B290" s="280">
        <v>20825</v>
      </c>
      <c r="C290" s="262" t="s">
        <v>305</v>
      </c>
      <c r="D290" s="278">
        <v>1072</v>
      </c>
    </row>
    <row r="291" s="264" customFormat="1" ht="18.75" customHeight="1" spans="1:4">
      <c r="A291" s="276">
        <f t="shared" si="4"/>
        <v>7</v>
      </c>
      <c r="B291" s="280">
        <v>2082501</v>
      </c>
      <c r="C291" s="263" t="s">
        <v>306</v>
      </c>
      <c r="D291" s="278">
        <v>717</v>
      </c>
    </row>
    <row r="292" s="264" customFormat="1" ht="18.75" customHeight="1" spans="1:4">
      <c r="A292" s="276">
        <f t="shared" si="4"/>
        <v>7</v>
      </c>
      <c r="B292" s="280">
        <v>2082502</v>
      </c>
      <c r="C292" s="263" t="s">
        <v>307</v>
      </c>
      <c r="D292" s="278">
        <v>355</v>
      </c>
    </row>
    <row r="293" s="264" customFormat="1" ht="18.75" customHeight="1" spans="1:4">
      <c r="A293" s="276">
        <f t="shared" si="4"/>
        <v>5</v>
      </c>
      <c r="B293" s="280">
        <v>20826</v>
      </c>
      <c r="C293" s="262" t="s">
        <v>308</v>
      </c>
      <c r="D293" s="278">
        <v>5</v>
      </c>
    </row>
    <row r="294" s="264" customFormat="1" ht="18.75" customHeight="1" spans="1:4">
      <c r="A294" s="276">
        <f t="shared" si="4"/>
        <v>7</v>
      </c>
      <c r="B294" s="280">
        <v>2082699</v>
      </c>
      <c r="C294" s="263" t="s">
        <v>309</v>
      </c>
      <c r="D294" s="278">
        <v>5</v>
      </c>
    </row>
    <row r="295" s="264" customFormat="1" ht="18.75" customHeight="1" spans="1:4">
      <c r="A295" s="276">
        <f t="shared" si="4"/>
        <v>5</v>
      </c>
      <c r="B295" s="280">
        <v>20828</v>
      </c>
      <c r="C295" s="262" t="s">
        <v>310</v>
      </c>
      <c r="D295" s="278">
        <v>1121</v>
      </c>
    </row>
    <row r="296" s="264" customFormat="1" ht="18.75" customHeight="1" spans="1:4">
      <c r="A296" s="276">
        <f t="shared" si="4"/>
        <v>7</v>
      </c>
      <c r="B296" s="280">
        <v>2082801</v>
      </c>
      <c r="C296" s="263" t="s">
        <v>93</v>
      </c>
      <c r="D296" s="278">
        <v>416</v>
      </c>
    </row>
    <row r="297" s="264" customFormat="1" ht="18.75" customHeight="1" spans="1:4">
      <c r="A297" s="276">
        <f t="shared" si="4"/>
        <v>7</v>
      </c>
      <c r="B297" s="280">
        <v>2082802</v>
      </c>
      <c r="C297" s="263" t="s">
        <v>94</v>
      </c>
      <c r="D297" s="278">
        <v>193</v>
      </c>
    </row>
    <row r="298" s="264" customFormat="1" ht="18.75" customHeight="1" spans="1:4">
      <c r="A298" s="276">
        <f t="shared" si="4"/>
        <v>7</v>
      </c>
      <c r="B298" s="280">
        <v>2082804</v>
      </c>
      <c r="C298" s="263" t="s">
        <v>311</v>
      </c>
      <c r="D298" s="278">
        <v>52</v>
      </c>
    </row>
    <row r="299" s="264" customFormat="1" ht="18.75" customHeight="1" spans="1:4">
      <c r="A299" s="276">
        <f t="shared" si="4"/>
        <v>7</v>
      </c>
      <c r="B299" s="280">
        <v>2082850</v>
      </c>
      <c r="C299" s="263" t="s">
        <v>98</v>
      </c>
      <c r="D299" s="278">
        <v>391</v>
      </c>
    </row>
    <row r="300" s="264" customFormat="1" ht="18.75" customHeight="1" spans="1:4">
      <c r="A300" s="276">
        <f t="shared" si="4"/>
        <v>7</v>
      </c>
      <c r="B300" s="280">
        <v>2082899</v>
      </c>
      <c r="C300" s="263" t="s">
        <v>312</v>
      </c>
      <c r="D300" s="278">
        <v>69</v>
      </c>
    </row>
    <row r="301" s="264" customFormat="1" ht="18.75" customHeight="1" spans="1:4">
      <c r="A301" s="276">
        <f t="shared" si="4"/>
        <v>5</v>
      </c>
      <c r="B301" s="280">
        <v>20899</v>
      </c>
      <c r="C301" s="262" t="s">
        <v>313</v>
      </c>
      <c r="D301" s="278">
        <v>2895</v>
      </c>
    </row>
    <row r="302" s="264" customFormat="1" ht="18.75" customHeight="1" spans="1:4">
      <c r="A302" s="276">
        <f t="shared" si="4"/>
        <v>7</v>
      </c>
      <c r="B302" s="280">
        <v>2089901</v>
      </c>
      <c r="C302" s="263" t="s">
        <v>314</v>
      </c>
      <c r="D302" s="278"/>
    </row>
    <row r="303" s="264" customFormat="1" ht="18.75" customHeight="1" spans="1:4">
      <c r="A303" s="276">
        <f t="shared" si="4"/>
        <v>3</v>
      </c>
      <c r="B303" s="280">
        <v>210</v>
      </c>
      <c r="C303" s="262" t="s">
        <v>35</v>
      </c>
      <c r="D303" s="278">
        <v>109679</v>
      </c>
    </row>
    <row r="304" s="264" customFormat="1" ht="18.75" customHeight="1" spans="1:4">
      <c r="A304" s="276">
        <f t="shared" si="4"/>
        <v>5</v>
      </c>
      <c r="B304" s="280">
        <v>21001</v>
      </c>
      <c r="C304" s="262" t="s">
        <v>315</v>
      </c>
      <c r="D304" s="278">
        <v>1611</v>
      </c>
    </row>
    <row r="305" s="264" customFormat="1" ht="18.75" customHeight="1" spans="1:4">
      <c r="A305" s="276">
        <f t="shared" si="4"/>
        <v>7</v>
      </c>
      <c r="B305" s="280">
        <v>2100101</v>
      </c>
      <c r="C305" s="263" t="s">
        <v>93</v>
      </c>
      <c r="D305" s="278">
        <v>1080</v>
      </c>
    </row>
    <row r="306" s="264" customFormat="1" ht="18.75" customHeight="1" spans="1:4">
      <c r="A306" s="276">
        <f t="shared" si="4"/>
        <v>7</v>
      </c>
      <c r="B306" s="280">
        <v>2100102</v>
      </c>
      <c r="C306" s="263" t="s">
        <v>94</v>
      </c>
      <c r="D306" s="278">
        <v>75</v>
      </c>
    </row>
    <row r="307" s="264" customFormat="1" ht="18.75" customHeight="1" spans="1:4">
      <c r="A307" s="276">
        <f t="shared" si="4"/>
        <v>7</v>
      </c>
      <c r="B307" s="280">
        <v>2100199</v>
      </c>
      <c r="C307" s="263" t="s">
        <v>316</v>
      </c>
      <c r="D307" s="278">
        <v>456</v>
      </c>
    </row>
    <row r="308" s="264" customFormat="1" ht="18.75" customHeight="1" spans="1:4">
      <c r="A308" s="276">
        <f t="shared" si="4"/>
        <v>5</v>
      </c>
      <c r="B308" s="280">
        <v>21002</v>
      </c>
      <c r="C308" s="262" t="s">
        <v>317</v>
      </c>
      <c r="D308" s="278">
        <v>7076</v>
      </c>
    </row>
    <row r="309" s="264" customFormat="1" ht="18.75" customHeight="1" spans="1:4">
      <c r="A309" s="276">
        <f t="shared" si="4"/>
        <v>7</v>
      </c>
      <c r="B309" s="280">
        <v>2100201</v>
      </c>
      <c r="C309" s="263" t="s">
        <v>318</v>
      </c>
      <c r="D309" s="278">
        <v>3829</v>
      </c>
    </row>
    <row r="310" s="264" customFormat="1" ht="18.75" customHeight="1" spans="1:4">
      <c r="A310" s="276">
        <f t="shared" si="4"/>
        <v>7</v>
      </c>
      <c r="B310" s="280">
        <v>2100202</v>
      </c>
      <c r="C310" s="263" t="s">
        <v>319</v>
      </c>
      <c r="D310" s="278">
        <v>3122</v>
      </c>
    </row>
    <row r="311" s="264" customFormat="1" ht="18.75" customHeight="1" spans="1:4">
      <c r="A311" s="276">
        <f t="shared" si="4"/>
        <v>7</v>
      </c>
      <c r="B311" s="280">
        <v>2100206</v>
      </c>
      <c r="C311" s="263" t="s">
        <v>320</v>
      </c>
      <c r="D311" s="278">
        <v>0</v>
      </c>
    </row>
    <row r="312" s="264" customFormat="1" ht="18.75" customHeight="1" spans="1:4">
      <c r="A312" s="276">
        <f t="shared" si="4"/>
        <v>7</v>
      </c>
      <c r="B312" s="280">
        <v>2100299</v>
      </c>
      <c r="C312" s="263" t="s">
        <v>321</v>
      </c>
      <c r="D312" s="278">
        <v>125</v>
      </c>
    </row>
    <row r="313" s="264" customFormat="1" ht="18.75" customHeight="1" spans="1:4">
      <c r="A313" s="276">
        <f t="shared" si="4"/>
        <v>5</v>
      </c>
      <c r="B313" s="280">
        <v>21003</v>
      </c>
      <c r="C313" s="262" t="s">
        <v>322</v>
      </c>
      <c r="D313" s="278">
        <v>20589</v>
      </c>
    </row>
    <row r="314" s="264" customFormat="1" ht="18.75" customHeight="1" spans="1:4">
      <c r="A314" s="276">
        <f t="shared" si="4"/>
        <v>7</v>
      </c>
      <c r="B314" s="280">
        <v>2100301</v>
      </c>
      <c r="C314" s="263" t="s">
        <v>323</v>
      </c>
      <c r="D314" s="278">
        <v>1217</v>
      </c>
    </row>
    <row r="315" s="264" customFormat="1" ht="18.75" customHeight="1" spans="1:4">
      <c r="A315" s="276">
        <f t="shared" si="4"/>
        <v>7</v>
      </c>
      <c r="B315" s="280">
        <v>2100302</v>
      </c>
      <c r="C315" s="263" t="s">
        <v>324</v>
      </c>
      <c r="D315" s="278">
        <v>16388</v>
      </c>
    </row>
    <row r="316" s="264" customFormat="1" ht="18.75" customHeight="1" spans="1:4">
      <c r="A316" s="276">
        <f t="shared" si="4"/>
        <v>7</v>
      </c>
      <c r="B316" s="280">
        <v>2100399</v>
      </c>
      <c r="C316" s="263" t="s">
        <v>325</v>
      </c>
      <c r="D316" s="278">
        <v>2984</v>
      </c>
    </row>
    <row r="317" s="264" customFormat="1" ht="18.75" customHeight="1" spans="1:4">
      <c r="A317" s="276">
        <f t="shared" si="4"/>
        <v>5</v>
      </c>
      <c r="B317" s="280">
        <v>21004</v>
      </c>
      <c r="C317" s="262" t="s">
        <v>326</v>
      </c>
      <c r="D317" s="278">
        <v>19839</v>
      </c>
    </row>
    <row r="318" s="264" customFormat="1" ht="18.75" customHeight="1" spans="1:4">
      <c r="A318" s="276">
        <f t="shared" si="4"/>
        <v>7</v>
      </c>
      <c r="B318" s="280">
        <v>2100401</v>
      </c>
      <c r="C318" s="263" t="s">
        <v>327</v>
      </c>
      <c r="D318" s="278">
        <v>2017</v>
      </c>
    </row>
    <row r="319" s="264" customFormat="1" ht="18.75" customHeight="1" spans="1:4">
      <c r="A319" s="276">
        <f t="shared" si="4"/>
        <v>7</v>
      </c>
      <c r="B319" s="280">
        <v>2100402</v>
      </c>
      <c r="C319" s="263" t="s">
        <v>328</v>
      </c>
      <c r="D319" s="278">
        <v>977</v>
      </c>
    </row>
    <row r="320" s="264" customFormat="1" ht="18.75" customHeight="1" spans="1:4">
      <c r="A320" s="276">
        <f t="shared" si="4"/>
        <v>7</v>
      </c>
      <c r="B320" s="280">
        <v>2100403</v>
      </c>
      <c r="C320" s="263" t="s">
        <v>329</v>
      </c>
      <c r="D320" s="278">
        <v>660</v>
      </c>
    </row>
    <row r="321" s="264" customFormat="1" ht="18.75" customHeight="1" spans="1:4">
      <c r="A321" s="276">
        <f t="shared" si="4"/>
        <v>7</v>
      </c>
      <c r="B321" s="280">
        <v>2100406</v>
      </c>
      <c r="C321" s="263" t="s">
        <v>330</v>
      </c>
      <c r="D321" s="278">
        <v>882</v>
      </c>
    </row>
    <row r="322" s="264" customFormat="1" ht="18.75" customHeight="1" spans="1:4">
      <c r="A322" s="276">
        <f t="shared" si="4"/>
        <v>7</v>
      </c>
      <c r="B322" s="280">
        <v>2100408</v>
      </c>
      <c r="C322" s="263" t="s">
        <v>331</v>
      </c>
      <c r="D322" s="278">
        <v>9433</v>
      </c>
    </row>
    <row r="323" s="264" customFormat="1" ht="18.75" customHeight="1" spans="1:4">
      <c r="A323" s="276">
        <f t="shared" si="4"/>
        <v>7</v>
      </c>
      <c r="B323" s="280">
        <v>2100409</v>
      </c>
      <c r="C323" s="263" t="s">
        <v>332</v>
      </c>
      <c r="D323" s="278">
        <v>959</v>
      </c>
    </row>
    <row r="324" s="264" customFormat="1" ht="18.75" customHeight="1" spans="1:4">
      <c r="A324" s="276">
        <f t="shared" si="4"/>
        <v>7</v>
      </c>
      <c r="B324" s="280">
        <v>2100410</v>
      </c>
      <c r="C324" s="263" t="s">
        <v>333</v>
      </c>
      <c r="D324" s="278">
        <v>3930</v>
      </c>
    </row>
    <row r="325" s="264" customFormat="1" ht="18.75" customHeight="1" spans="1:4">
      <c r="A325" s="276">
        <f t="shared" si="4"/>
        <v>7</v>
      </c>
      <c r="B325" s="280">
        <v>2100499</v>
      </c>
      <c r="C325" s="263" t="s">
        <v>334</v>
      </c>
      <c r="D325" s="278">
        <v>981</v>
      </c>
    </row>
    <row r="326" s="264" customFormat="1" ht="18.75" customHeight="1" spans="1:4">
      <c r="A326" s="276">
        <f t="shared" si="4"/>
        <v>5</v>
      </c>
      <c r="B326" s="280">
        <v>21006</v>
      </c>
      <c r="C326" s="262" t="s">
        <v>335</v>
      </c>
      <c r="D326" s="278">
        <v>625</v>
      </c>
    </row>
    <row r="327" s="264" customFormat="1" ht="18.75" customHeight="1" spans="1:4">
      <c r="A327" s="276">
        <f t="shared" si="4"/>
        <v>7</v>
      </c>
      <c r="B327" s="280">
        <v>2100601</v>
      </c>
      <c r="C327" s="263" t="s">
        <v>336</v>
      </c>
      <c r="D327" s="278">
        <v>625</v>
      </c>
    </row>
    <row r="328" s="264" customFormat="1" ht="18.75" customHeight="1" spans="1:4">
      <c r="A328" s="276">
        <f t="shared" ref="A328:A391" si="5">LEN(B328)</f>
        <v>5</v>
      </c>
      <c r="B328" s="280">
        <v>21007</v>
      </c>
      <c r="C328" s="262" t="s">
        <v>337</v>
      </c>
      <c r="D328" s="278">
        <v>18083</v>
      </c>
    </row>
    <row r="329" s="264" customFormat="1" ht="18.75" customHeight="1" spans="1:4">
      <c r="A329" s="276">
        <f t="shared" si="5"/>
        <v>7</v>
      </c>
      <c r="B329" s="280">
        <v>2100716</v>
      </c>
      <c r="C329" s="263" t="s">
        <v>338</v>
      </c>
      <c r="D329" s="278">
        <v>334</v>
      </c>
    </row>
    <row r="330" s="264" customFormat="1" ht="18.75" customHeight="1" spans="1:4">
      <c r="A330" s="276">
        <f t="shared" si="5"/>
        <v>7</v>
      </c>
      <c r="B330" s="280">
        <v>2100717</v>
      </c>
      <c r="C330" s="263" t="s">
        <v>339</v>
      </c>
      <c r="D330" s="278">
        <v>17749</v>
      </c>
    </row>
    <row r="331" s="264" customFormat="1" ht="18.75" customHeight="1" spans="1:4">
      <c r="A331" s="276">
        <f t="shared" si="5"/>
        <v>5</v>
      </c>
      <c r="B331" s="280">
        <v>21011</v>
      </c>
      <c r="C331" s="262" t="s">
        <v>340</v>
      </c>
      <c r="D331" s="278">
        <v>22463</v>
      </c>
    </row>
    <row r="332" s="264" customFormat="1" ht="18.75" customHeight="1" spans="1:4">
      <c r="A332" s="276">
        <f t="shared" si="5"/>
        <v>7</v>
      </c>
      <c r="B332" s="280">
        <v>2101101</v>
      </c>
      <c r="C332" s="263" t="s">
        <v>341</v>
      </c>
      <c r="D332" s="278">
        <v>3274</v>
      </c>
    </row>
    <row r="333" s="264" customFormat="1" ht="18.75" customHeight="1" spans="1:4">
      <c r="A333" s="276">
        <f t="shared" si="5"/>
        <v>7</v>
      </c>
      <c r="B333" s="280">
        <v>2101102</v>
      </c>
      <c r="C333" s="263" t="s">
        <v>342</v>
      </c>
      <c r="D333" s="278">
        <v>11152</v>
      </c>
    </row>
    <row r="334" s="264" customFormat="1" ht="18.75" customHeight="1" spans="1:4">
      <c r="A334" s="276">
        <f t="shared" si="5"/>
        <v>7</v>
      </c>
      <c r="B334" s="280">
        <v>2101103</v>
      </c>
      <c r="C334" s="263" t="s">
        <v>343</v>
      </c>
      <c r="D334" s="278">
        <v>1083</v>
      </c>
    </row>
    <row r="335" s="264" customFormat="1" ht="18.75" customHeight="1" spans="1:4">
      <c r="A335" s="276">
        <f t="shared" si="5"/>
        <v>7</v>
      </c>
      <c r="B335" s="280">
        <v>2101199</v>
      </c>
      <c r="C335" s="263" t="s">
        <v>344</v>
      </c>
      <c r="D335" s="278">
        <v>6954</v>
      </c>
    </row>
    <row r="336" s="264" customFormat="1" ht="18.75" customHeight="1" spans="1:4">
      <c r="A336" s="276">
        <f t="shared" si="5"/>
        <v>5</v>
      </c>
      <c r="B336" s="280">
        <v>21012</v>
      </c>
      <c r="C336" s="262" t="s">
        <v>345</v>
      </c>
      <c r="D336" s="278">
        <v>6544</v>
      </c>
    </row>
    <row r="337" s="264" customFormat="1" ht="18.75" customHeight="1" spans="1:4">
      <c r="A337" s="276">
        <f t="shared" si="5"/>
        <v>7</v>
      </c>
      <c r="B337" s="280">
        <v>2101202</v>
      </c>
      <c r="C337" s="263" t="s">
        <v>346</v>
      </c>
      <c r="D337" s="278">
        <v>6544</v>
      </c>
    </row>
    <row r="338" s="264" customFormat="1" ht="18.75" customHeight="1" spans="1:4">
      <c r="A338" s="276">
        <f t="shared" si="5"/>
        <v>5</v>
      </c>
      <c r="B338" s="280">
        <v>21013</v>
      </c>
      <c r="C338" s="262" t="s">
        <v>347</v>
      </c>
      <c r="D338" s="278">
        <v>8510</v>
      </c>
    </row>
    <row r="339" s="264" customFormat="1" ht="18.75" customHeight="1" spans="1:4">
      <c r="A339" s="276">
        <f t="shared" si="5"/>
        <v>7</v>
      </c>
      <c r="B339" s="280">
        <v>2101301</v>
      </c>
      <c r="C339" s="263" t="s">
        <v>348</v>
      </c>
      <c r="D339" s="278">
        <v>8213</v>
      </c>
    </row>
    <row r="340" s="264" customFormat="1" ht="18.75" customHeight="1" spans="1:4">
      <c r="A340" s="276">
        <f t="shared" si="5"/>
        <v>7</v>
      </c>
      <c r="B340" s="280">
        <v>2101399</v>
      </c>
      <c r="C340" s="263" t="s">
        <v>349</v>
      </c>
      <c r="D340" s="278">
        <v>297</v>
      </c>
    </row>
    <row r="341" s="264" customFormat="1" ht="18.75" customHeight="1" spans="1:4">
      <c r="A341" s="276">
        <f t="shared" si="5"/>
        <v>5</v>
      </c>
      <c r="B341" s="280">
        <v>21014</v>
      </c>
      <c r="C341" s="262" t="s">
        <v>350</v>
      </c>
      <c r="D341" s="278">
        <v>752</v>
      </c>
    </row>
    <row r="342" s="264" customFormat="1" ht="18.75" customHeight="1" spans="1:4">
      <c r="A342" s="276">
        <f t="shared" si="5"/>
        <v>7</v>
      </c>
      <c r="B342" s="280">
        <v>2101401</v>
      </c>
      <c r="C342" s="263" t="s">
        <v>351</v>
      </c>
      <c r="D342" s="278">
        <v>752</v>
      </c>
    </row>
    <row r="343" s="264" customFormat="1" ht="18.75" customHeight="1" spans="1:4">
      <c r="A343" s="276">
        <f t="shared" si="5"/>
        <v>5</v>
      </c>
      <c r="B343" s="280">
        <v>21015</v>
      </c>
      <c r="C343" s="262" t="s">
        <v>352</v>
      </c>
      <c r="D343" s="278">
        <v>1408</v>
      </c>
    </row>
    <row r="344" s="264" customFormat="1" ht="18.75" customHeight="1" spans="1:4">
      <c r="A344" s="276">
        <f t="shared" si="5"/>
        <v>7</v>
      </c>
      <c r="B344" s="280">
        <v>2101501</v>
      </c>
      <c r="C344" s="263" t="s">
        <v>93</v>
      </c>
      <c r="D344" s="278">
        <v>885</v>
      </c>
    </row>
    <row r="345" s="264" customFormat="1" ht="18.75" customHeight="1" spans="1:4">
      <c r="A345" s="276">
        <f t="shared" si="5"/>
        <v>7</v>
      </c>
      <c r="B345" s="280">
        <v>2101505</v>
      </c>
      <c r="C345" s="263" t="s">
        <v>353</v>
      </c>
      <c r="D345" s="278">
        <v>39</v>
      </c>
    </row>
    <row r="346" s="264" customFormat="1" ht="18.75" customHeight="1" spans="1:4">
      <c r="A346" s="276">
        <f t="shared" si="5"/>
        <v>7</v>
      </c>
      <c r="B346" s="280">
        <v>2101550</v>
      </c>
      <c r="C346" s="263" t="s">
        <v>98</v>
      </c>
      <c r="D346" s="278">
        <v>83</v>
      </c>
    </row>
    <row r="347" s="264" customFormat="1" ht="18.75" customHeight="1" spans="1:4">
      <c r="A347" s="276">
        <f t="shared" si="5"/>
        <v>5</v>
      </c>
      <c r="B347" s="280">
        <v>21016</v>
      </c>
      <c r="C347" s="262" t="s">
        <v>354</v>
      </c>
      <c r="D347" s="278">
        <v>2038</v>
      </c>
    </row>
    <row r="348" s="264" customFormat="1" ht="18.75" customHeight="1" spans="1:4">
      <c r="A348" s="276">
        <f t="shared" si="5"/>
        <v>7</v>
      </c>
      <c r="B348" s="280">
        <v>2101601</v>
      </c>
      <c r="C348" s="263" t="s">
        <v>355</v>
      </c>
      <c r="D348" s="278">
        <v>2038</v>
      </c>
    </row>
    <row r="349" s="264" customFormat="1" ht="18.75" customHeight="1" spans="1:4">
      <c r="A349" s="276">
        <f t="shared" si="5"/>
        <v>5</v>
      </c>
      <c r="B349" s="280">
        <v>21099</v>
      </c>
      <c r="C349" s="262" t="s">
        <v>356</v>
      </c>
      <c r="D349" s="278">
        <v>141</v>
      </c>
    </row>
    <row r="350" s="264" customFormat="1" ht="18.75" customHeight="1" spans="1:4">
      <c r="A350" s="276">
        <f t="shared" si="5"/>
        <v>7</v>
      </c>
      <c r="B350" s="280">
        <v>2109901</v>
      </c>
      <c r="C350" s="263" t="s">
        <v>357</v>
      </c>
      <c r="D350" s="278"/>
    </row>
    <row r="351" s="264" customFormat="1" ht="18.75" customHeight="1" spans="1:4">
      <c r="A351" s="276">
        <f t="shared" si="5"/>
        <v>3</v>
      </c>
      <c r="B351" s="280">
        <v>211</v>
      </c>
      <c r="C351" s="262" t="s">
        <v>37</v>
      </c>
      <c r="D351" s="278">
        <v>17560</v>
      </c>
    </row>
    <row r="352" s="264" customFormat="1" ht="18.75" customHeight="1" spans="1:4">
      <c r="A352" s="276">
        <f t="shared" si="5"/>
        <v>5</v>
      </c>
      <c r="B352" s="280">
        <v>21101</v>
      </c>
      <c r="C352" s="262" t="s">
        <v>358</v>
      </c>
      <c r="D352" s="278">
        <v>1728</v>
      </c>
    </row>
    <row r="353" s="264" customFormat="1" ht="18.75" customHeight="1" spans="1:4">
      <c r="A353" s="276">
        <f t="shared" si="5"/>
        <v>7</v>
      </c>
      <c r="B353" s="280">
        <v>2110101</v>
      </c>
      <c r="C353" s="263" t="s">
        <v>93</v>
      </c>
      <c r="D353" s="278">
        <v>979</v>
      </c>
    </row>
    <row r="354" s="264" customFormat="1" ht="18.75" customHeight="1" spans="1:4">
      <c r="A354" s="276">
        <f t="shared" si="5"/>
        <v>7</v>
      </c>
      <c r="B354" s="280">
        <v>2110102</v>
      </c>
      <c r="C354" s="263" t="s">
        <v>94</v>
      </c>
      <c r="D354" s="278">
        <v>699</v>
      </c>
    </row>
    <row r="355" s="264" customFormat="1" ht="18.75" customHeight="1" spans="1:4">
      <c r="A355" s="276">
        <f t="shared" si="5"/>
        <v>7</v>
      </c>
      <c r="B355" s="280">
        <v>2110104</v>
      </c>
      <c r="C355" s="263" t="s">
        <v>359</v>
      </c>
      <c r="D355" s="278">
        <v>50</v>
      </c>
    </row>
    <row r="356" s="264" customFormat="1" ht="18.75" customHeight="1" spans="1:4">
      <c r="A356" s="276">
        <f t="shared" si="5"/>
        <v>5</v>
      </c>
      <c r="B356" s="280">
        <v>21102</v>
      </c>
      <c r="C356" s="262" t="s">
        <v>360</v>
      </c>
      <c r="D356" s="278">
        <v>19</v>
      </c>
    </row>
    <row r="357" s="264" customFormat="1" ht="18.75" customHeight="1" spans="1:4">
      <c r="A357" s="276">
        <f t="shared" si="5"/>
        <v>7</v>
      </c>
      <c r="B357" s="280">
        <v>2110299</v>
      </c>
      <c r="C357" s="263" t="s">
        <v>361</v>
      </c>
      <c r="D357" s="278">
        <v>19</v>
      </c>
    </row>
    <row r="358" s="264" customFormat="1" ht="18.75" customHeight="1" spans="1:4">
      <c r="A358" s="276">
        <f t="shared" si="5"/>
        <v>5</v>
      </c>
      <c r="B358" s="280">
        <v>21103</v>
      </c>
      <c r="C358" s="262" t="s">
        <v>362</v>
      </c>
      <c r="D358" s="278">
        <v>10514</v>
      </c>
    </row>
    <row r="359" s="264" customFormat="1" ht="18.75" customHeight="1" spans="1:4">
      <c r="A359" s="276">
        <f t="shared" si="5"/>
        <v>7</v>
      </c>
      <c r="B359" s="280">
        <v>2110301</v>
      </c>
      <c r="C359" s="263" t="s">
        <v>363</v>
      </c>
      <c r="D359" s="278">
        <v>76</v>
      </c>
    </row>
    <row r="360" s="264" customFormat="1" ht="18.75" customHeight="1" spans="1:4">
      <c r="A360" s="276">
        <f t="shared" si="5"/>
        <v>7</v>
      </c>
      <c r="B360" s="280">
        <v>2110302</v>
      </c>
      <c r="C360" s="263" t="s">
        <v>364</v>
      </c>
      <c r="D360" s="278">
        <v>3019</v>
      </c>
    </row>
    <row r="361" s="264" customFormat="1" ht="18.75" customHeight="1" spans="1:4">
      <c r="A361" s="276">
        <f t="shared" si="5"/>
        <v>7</v>
      </c>
      <c r="B361" s="280">
        <v>2110303</v>
      </c>
      <c r="C361" s="263" t="s">
        <v>365</v>
      </c>
      <c r="D361" s="278">
        <v>0</v>
      </c>
    </row>
    <row r="362" s="264" customFormat="1" ht="18.75" customHeight="1" spans="1:4">
      <c r="A362" s="276">
        <f t="shared" si="5"/>
        <v>7</v>
      </c>
      <c r="B362" s="280">
        <v>2110304</v>
      </c>
      <c r="C362" s="263" t="s">
        <v>366</v>
      </c>
      <c r="D362" s="278">
        <v>7390</v>
      </c>
    </row>
    <row r="363" s="264" customFormat="1" ht="18.75" customHeight="1" spans="1:4">
      <c r="A363" s="276">
        <f t="shared" si="5"/>
        <v>5</v>
      </c>
      <c r="B363" s="280">
        <v>21104</v>
      </c>
      <c r="C363" s="262" t="s">
        <v>367</v>
      </c>
      <c r="D363" s="278">
        <v>1822</v>
      </c>
    </row>
    <row r="364" s="264" customFormat="1" ht="18.75" customHeight="1" spans="1:4">
      <c r="A364" s="276">
        <f t="shared" si="5"/>
        <v>7</v>
      </c>
      <c r="B364" s="280">
        <v>2110402</v>
      </c>
      <c r="C364" s="263" t="s">
        <v>368</v>
      </c>
      <c r="D364" s="278">
        <v>100</v>
      </c>
    </row>
    <row r="365" s="264" customFormat="1" ht="18.75" customHeight="1" spans="1:4">
      <c r="A365" s="276">
        <f t="shared" si="5"/>
        <v>5</v>
      </c>
      <c r="B365" s="280">
        <v>21105</v>
      </c>
      <c r="C365" s="262" t="s">
        <v>369</v>
      </c>
      <c r="D365" s="278">
        <v>372</v>
      </c>
    </row>
    <row r="366" s="264" customFormat="1" ht="18.75" customHeight="1" spans="1:4">
      <c r="A366" s="276">
        <f t="shared" si="5"/>
        <v>7</v>
      </c>
      <c r="B366" s="280">
        <v>2110502</v>
      </c>
      <c r="C366" s="263" t="s">
        <v>370</v>
      </c>
      <c r="D366" s="278">
        <v>372</v>
      </c>
    </row>
    <row r="367" s="264" customFormat="1" ht="18.75" customHeight="1" spans="1:4">
      <c r="A367" s="276">
        <f t="shared" si="5"/>
        <v>7</v>
      </c>
      <c r="B367" s="280">
        <v>2110503</v>
      </c>
      <c r="C367" s="263" t="s">
        <v>371</v>
      </c>
      <c r="D367" s="278">
        <v>0</v>
      </c>
    </row>
    <row r="368" s="264" customFormat="1" ht="18.75" customHeight="1" spans="1:4">
      <c r="A368" s="276">
        <f t="shared" si="5"/>
        <v>7</v>
      </c>
      <c r="B368" s="280">
        <v>2110599</v>
      </c>
      <c r="C368" s="263" t="s">
        <v>372</v>
      </c>
      <c r="D368" s="278">
        <v>0</v>
      </c>
    </row>
    <row r="369" s="264" customFormat="1" ht="18.75" customHeight="1" spans="1:4">
      <c r="A369" s="276">
        <f t="shared" si="5"/>
        <v>5</v>
      </c>
      <c r="B369" s="280">
        <v>21106</v>
      </c>
      <c r="C369" s="262" t="s">
        <v>373</v>
      </c>
      <c r="D369" s="278">
        <v>979</v>
      </c>
    </row>
    <row r="370" s="264" customFormat="1" ht="18.75" customHeight="1" spans="1:4">
      <c r="A370" s="276">
        <f t="shared" si="5"/>
        <v>7</v>
      </c>
      <c r="B370" s="280">
        <v>2110602</v>
      </c>
      <c r="C370" s="263" t="s">
        <v>374</v>
      </c>
      <c r="D370" s="278">
        <v>979</v>
      </c>
    </row>
    <row r="371" s="264" customFormat="1" ht="18.75" customHeight="1" spans="1:4">
      <c r="A371" s="276">
        <f t="shared" si="5"/>
        <v>7</v>
      </c>
      <c r="B371" s="280">
        <v>2110605</v>
      </c>
      <c r="C371" s="263" t="s">
        <v>375</v>
      </c>
      <c r="D371" s="278">
        <v>0</v>
      </c>
    </row>
    <row r="372" s="264" customFormat="1" ht="18.75" customHeight="1" spans="1:4">
      <c r="A372" s="276">
        <f t="shared" si="5"/>
        <v>7</v>
      </c>
      <c r="B372" s="280">
        <v>2110699</v>
      </c>
      <c r="C372" s="263" t="s">
        <v>376</v>
      </c>
      <c r="D372" s="278">
        <v>0</v>
      </c>
    </row>
    <row r="373" s="264" customFormat="1" ht="18.75" customHeight="1" spans="1:4">
      <c r="A373" s="276">
        <f t="shared" si="5"/>
        <v>5</v>
      </c>
      <c r="B373" s="280">
        <v>21111</v>
      </c>
      <c r="C373" s="262" t="s">
        <v>377</v>
      </c>
      <c r="D373" s="278">
        <v>1953</v>
      </c>
    </row>
    <row r="374" s="264" customFormat="1" ht="18.75" customHeight="1" spans="1:4">
      <c r="A374" s="276">
        <f t="shared" si="5"/>
        <v>7</v>
      </c>
      <c r="B374" s="280">
        <v>2111101</v>
      </c>
      <c r="C374" s="263" t="s">
        <v>378</v>
      </c>
      <c r="D374" s="278">
        <v>1184</v>
      </c>
    </row>
    <row r="375" s="264" customFormat="1" ht="18.75" customHeight="1" spans="1:4">
      <c r="A375" s="276">
        <f t="shared" si="5"/>
        <v>7</v>
      </c>
      <c r="B375" s="280">
        <v>2111102</v>
      </c>
      <c r="C375" s="263" t="s">
        <v>379</v>
      </c>
      <c r="D375" s="278">
        <v>40</v>
      </c>
    </row>
    <row r="376" s="264" customFormat="1" ht="18.75" customHeight="1" spans="1:4">
      <c r="A376" s="276">
        <f t="shared" si="5"/>
        <v>7</v>
      </c>
      <c r="B376" s="280">
        <v>2111103</v>
      </c>
      <c r="C376" s="263" t="s">
        <v>380</v>
      </c>
      <c r="D376" s="278">
        <v>727</v>
      </c>
    </row>
    <row r="377" s="264" customFormat="1" ht="18.75" customHeight="1" spans="1:4">
      <c r="A377" s="276">
        <f t="shared" si="5"/>
        <v>7</v>
      </c>
      <c r="B377" s="280">
        <v>2111104</v>
      </c>
      <c r="C377" s="263" t="s">
        <v>381</v>
      </c>
      <c r="D377" s="278">
        <v>0</v>
      </c>
    </row>
    <row r="378" s="264" customFormat="1" ht="18.75" customHeight="1" spans="1:4">
      <c r="A378" s="276">
        <f t="shared" si="5"/>
        <v>7</v>
      </c>
      <c r="B378" s="280">
        <v>2111199</v>
      </c>
      <c r="C378" s="263" t="s">
        <v>382</v>
      </c>
      <c r="D378" s="278">
        <v>2</v>
      </c>
    </row>
    <row r="379" s="264" customFormat="1" ht="18.75" customHeight="1" spans="1:4">
      <c r="A379" s="276">
        <f t="shared" si="5"/>
        <v>5</v>
      </c>
      <c r="B379" s="280">
        <v>21199</v>
      </c>
      <c r="C379" s="262" t="s">
        <v>383</v>
      </c>
      <c r="D379" s="278">
        <v>135</v>
      </c>
    </row>
    <row r="380" s="264" customFormat="1" ht="18.75" customHeight="1" spans="1:4">
      <c r="A380" s="276">
        <f t="shared" si="5"/>
        <v>7</v>
      </c>
      <c r="B380" s="280">
        <v>2119901</v>
      </c>
      <c r="C380" s="263" t="s">
        <v>384</v>
      </c>
      <c r="D380" s="278"/>
    </row>
    <row r="381" s="264" customFormat="1" ht="18.75" customHeight="1" spans="1:4">
      <c r="A381" s="276">
        <f t="shared" si="5"/>
        <v>3</v>
      </c>
      <c r="B381" s="280">
        <v>212</v>
      </c>
      <c r="C381" s="262" t="s">
        <v>39</v>
      </c>
      <c r="D381" s="278">
        <v>235723</v>
      </c>
    </row>
    <row r="382" s="264" customFormat="1" ht="18.75" customHeight="1" spans="1:4">
      <c r="A382" s="276">
        <f t="shared" si="5"/>
        <v>5</v>
      </c>
      <c r="B382" s="280">
        <v>21201</v>
      </c>
      <c r="C382" s="262" t="s">
        <v>385</v>
      </c>
      <c r="D382" s="278">
        <v>40297</v>
      </c>
    </row>
    <row r="383" s="264" customFormat="1" ht="18.75" customHeight="1" spans="1:4">
      <c r="A383" s="276">
        <f t="shared" si="5"/>
        <v>7</v>
      </c>
      <c r="B383" s="280">
        <v>2120101</v>
      </c>
      <c r="C383" s="263" t="s">
        <v>93</v>
      </c>
      <c r="D383" s="278">
        <v>5912</v>
      </c>
    </row>
    <row r="384" s="264" customFormat="1" ht="18.75" customHeight="1" spans="1:4">
      <c r="A384" s="276">
        <f t="shared" si="5"/>
        <v>7</v>
      </c>
      <c r="B384" s="280">
        <v>2120102</v>
      </c>
      <c r="C384" s="263" t="s">
        <v>94</v>
      </c>
      <c r="D384" s="278">
        <v>2457</v>
      </c>
    </row>
    <row r="385" s="264" customFormat="1" ht="18.75" customHeight="1" spans="1:4">
      <c r="A385" s="276">
        <f t="shared" si="5"/>
        <v>7</v>
      </c>
      <c r="B385" s="280">
        <v>2120104</v>
      </c>
      <c r="C385" s="263" t="s">
        <v>386</v>
      </c>
      <c r="D385" s="278">
        <v>630</v>
      </c>
    </row>
    <row r="386" s="264" customFormat="1" ht="18.75" customHeight="1" spans="1:4">
      <c r="A386" s="276">
        <f t="shared" si="5"/>
        <v>7</v>
      </c>
      <c r="B386" s="280">
        <v>2120106</v>
      </c>
      <c r="C386" s="263" t="s">
        <v>387</v>
      </c>
      <c r="D386" s="278">
        <v>15982</v>
      </c>
    </row>
    <row r="387" s="264" customFormat="1" ht="18.75" customHeight="1" spans="1:4">
      <c r="A387" s="276">
        <f t="shared" si="5"/>
        <v>7</v>
      </c>
      <c r="B387" s="280">
        <v>2120199</v>
      </c>
      <c r="C387" s="263" t="s">
        <v>388</v>
      </c>
      <c r="D387" s="278">
        <v>15316</v>
      </c>
    </row>
    <row r="388" s="264" customFormat="1" ht="18.75" customHeight="1" spans="1:4">
      <c r="A388" s="276">
        <f t="shared" si="5"/>
        <v>5</v>
      </c>
      <c r="B388" s="280">
        <v>21202</v>
      </c>
      <c r="C388" s="262" t="s">
        <v>389</v>
      </c>
      <c r="D388" s="278">
        <v>183</v>
      </c>
    </row>
    <row r="389" s="264" customFormat="1" ht="18.75" customHeight="1" spans="1:4">
      <c r="A389" s="276">
        <f t="shared" si="5"/>
        <v>7</v>
      </c>
      <c r="B389" s="280">
        <v>2120201</v>
      </c>
      <c r="C389" s="263" t="s">
        <v>390</v>
      </c>
      <c r="D389" s="278">
        <v>183</v>
      </c>
    </row>
    <row r="390" s="264" customFormat="1" ht="18.75" customHeight="1" spans="1:4">
      <c r="A390" s="276">
        <f t="shared" si="5"/>
        <v>5</v>
      </c>
      <c r="B390" s="280">
        <v>21203</v>
      </c>
      <c r="C390" s="262" t="s">
        <v>391</v>
      </c>
      <c r="D390" s="278">
        <v>170233</v>
      </c>
    </row>
    <row r="391" s="264" customFormat="1" ht="18.75" customHeight="1" spans="1:4">
      <c r="A391" s="276">
        <f t="shared" si="5"/>
        <v>7</v>
      </c>
      <c r="B391" s="280">
        <v>2120303</v>
      </c>
      <c r="C391" s="263" t="s">
        <v>392</v>
      </c>
      <c r="D391" s="278">
        <v>91</v>
      </c>
    </row>
    <row r="392" s="264" customFormat="1" ht="18.75" customHeight="1" spans="1:4">
      <c r="A392" s="276">
        <f t="shared" ref="A392:A455" si="6">LEN(B392)</f>
        <v>7</v>
      </c>
      <c r="B392" s="280">
        <v>2120399</v>
      </c>
      <c r="C392" s="263" t="s">
        <v>393</v>
      </c>
      <c r="D392" s="278">
        <v>170142</v>
      </c>
    </row>
    <row r="393" s="264" customFormat="1" ht="18.75" customHeight="1" spans="1:4">
      <c r="A393" s="276">
        <f t="shared" si="6"/>
        <v>5</v>
      </c>
      <c r="B393" s="280">
        <v>21205</v>
      </c>
      <c r="C393" s="262" t="s">
        <v>394</v>
      </c>
      <c r="D393" s="278">
        <v>21362</v>
      </c>
    </row>
    <row r="394" s="264" customFormat="1" ht="18.75" customHeight="1" spans="1:4">
      <c r="A394" s="276">
        <f t="shared" si="6"/>
        <v>7</v>
      </c>
      <c r="B394" s="280">
        <v>2120501</v>
      </c>
      <c r="C394" s="263" t="s">
        <v>395</v>
      </c>
      <c r="D394" s="278">
        <v>21362</v>
      </c>
    </row>
    <row r="395" s="264" customFormat="1" ht="18.75" customHeight="1" spans="1:4">
      <c r="A395" s="276">
        <f t="shared" si="6"/>
        <v>5</v>
      </c>
      <c r="B395" s="280">
        <v>21206</v>
      </c>
      <c r="C395" s="262" t="s">
        <v>396</v>
      </c>
      <c r="D395" s="278">
        <v>470</v>
      </c>
    </row>
    <row r="396" s="264" customFormat="1" ht="18.75" customHeight="1" spans="1:4">
      <c r="A396" s="276">
        <f t="shared" si="6"/>
        <v>7</v>
      </c>
      <c r="B396" s="280">
        <v>2120601</v>
      </c>
      <c r="C396" s="263" t="s">
        <v>397</v>
      </c>
      <c r="D396" s="278">
        <v>470</v>
      </c>
    </row>
    <row r="397" s="264" customFormat="1" ht="18.75" customHeight="1" spans="1:4">
      <c r="A397" s="276">
        <f t="shared" si="6"/>
        <v>5</v>
      </c>
      <c r="B397" s="280">
        <v>21299</v>
      </c>
      <c r="C397" s="262" t="s">
        <v>398</v>
      </c>
      <c r="D397" s="278">
        <v>3178</v>
      </c>
    </row>
    <row r="398" s="264" customFormat="1" ht="18.75" customHeight="1" spans="1:4">
      <c r="A398" s="276">
        <f t="shared" si="6"/>
        <v>7</v>
      </c>
      <c r="B398" s="280">
        <v>2129901</v>
      </c>
      <c r="C398" s="263" t="s">
        <v>399</v>
      </c>
      <c r="D398" s="278"/>
    </row>
    <row r="399" s="264" customFormat="1" ht="18.75" customHeight="1" spans="1:4">
      <c r="A399" s="276">
        <f t="shared" si="6"/>
        <v>3</v>
      </c>
      <c r="B399" s="280">
        <v>213</v>
      </c>
      <c r="C399" s="262" t="s">
        <v>41</v>
      </c>
      <c r="D399" s="278">
        <v>81279</v>
      </c>
    </row>
    <row r="400" s="264" customFormat="1" ht="18.75" customHeight="1" spans="1:4">
      <c r="A400" s="276">
        <f t="shared" si="6"/>
        <v>5</v>
      </c>
      <c r="B400" s="280">
        <v>21301</v>
      </c>
      <c r="C400" s="262" t="s">
        <v>400</v>
      </c>
      <c r="D400" s="278">
        <v>36423</v>
      </c>
    </row>
    <row r="401" s="264" customFormat="1" ht="18.75" customHeight="1" spans="1:4">
      <c r="A401" s="276">
        <f t="shared" si="6"/>
        <v>7</v>
      </c>
      <c r="B401" s="280">
        <v>2130101</v>
      </c>
      <c r="C401" s="263" t="s">
        <v>93</v>
      </c>
      <c r="D401" s="278">
        <v>2513</v>
      </c>
    </row>
    <row r="402" s="264" customFormat="1" ht="18.75" customHeight="1" spans="1:4">
      <c r="A402" s="276">
        <f t="shared" si="6"/>
        <v>7</v>
      </c>
      <c r="B402" s="280">
        <v>2130102</v>
      </c>
      <c r="C402" s="263" t="s">
        <v>94</v>
      </c>
      <c r="D402" s="278">
        <v>500</v>
      </c>
    </row>
    <row r="403" s="264" customFormat="1" ht="18.75" customHeight="1" spans="1:4">
      <c r="A403" s="276">
        <f t="shared" si="6"/>
        <v>7</v>
      </c>
      <c r="B403" s="280">
        <v>2130104</v>
      </c>
      <c r="C403" s="263" t="s">
        <v>98</v>
      </c>
      <c r="D403" s="278">
        <v>5484</v>
      </c>
    </row>
    <row r="404" s="264" customFormat="1" ht="18.75" customHeight="1" spans="1:4">
      <c r="A404" s="276">
        <f t="shared" si="6"/>
        <v>7</v>
      </c>
      <c r="B404" s="280">
        <v>2130106</v>
      </c>
      <c r="C404" s="263" t="s">
        <v>401</v>
      </c>
      <c r="D404" s="278">
        <v>240</v>
      </c>
    </row>
    <row r="405" s="264" customFormat="1" ht="18.75" customHeight="1" spans="1:4">
      <c r="A405" s="276">
        <f t="shared" si="6"/>
        <v>7</v>
      </c>
      <c r="B405" s="280">
        <v>2130108</v>
      </c>
      <c r="C405" s="263" t="s">
        <v>402</v>
      </c>
      <c r="D405" s="278">
        <v>752</v>
      </c>
    </row>
    <row r="406" s="264" customFormat="1" ht="18.75" customHeight="1" spans="1:4">
      <c r="A406" s="276">
        <f t="shared" si="6"/>
        <v>7</v>
      </c>
      <c r="B406" s="280">
        <v>2130109</v>
      </c>
      <c r="C406" s="263" t="s">
        <v>403</v>
      </c>
      <c r="D406" s="278">
        <v>200</v>
      </c>
    </row>
    <row r="407" s="264" customFormat="1" ht="18.75" customHeight="1" spans="1:4">
      <c r="A407" s="276">
        <f t="shared" si="6"/>
        <v>7</v>
      </c>
      <c r="B407" s="280">
        <v>2130110</v>
      </c>
      <c r="C407" s="263" t="s">
        <v>404</v>
      </c>
      <c r="D407" s="278">
        <v>0</v>
      </c>
    </row>
    <row r="408" s="264" customFormat="1" ht="18.75" customHeight="1" spans="1:4">
      <c r="A408" s="276">
        <f t="shared" si="6"/>
        <v>7</v>
      </c>
      <c r="B408" s="280">
        <v>2130119</v>
      </c>
      <c r="C408" s="263" t="s">
        <v>405</v>
      </c>
      <c r="D408" s="278">
        <v>0</v>
      </c>
    </row>
    <row r="409" s="264" customFormat="1" ht="18.75" customHeight="1" spans="1:4">
      <c r="A409" s="276">
        <f t="shared" si="6"/>
        <v>7</v>
      </c>
      <c r="B409" s="280">
        <v>2130122</v>
      </c>
      <c r="C409" s="263" t="s">
        <v>406</v>
      </c>
      <c r="D409" s="278">
        <v>15481</v>
      </c>
    </row>
    <row r="410" s="264" customFormat="1" ht="18.75" customHeight="1" spans="1:4">
      <c r="A410" s="276">
        <f t="shared" si="6"/>
        <v>7</v>
      </c>
      <c r="B410" s="280">
        <v>2130124</v>
      </c>
      <c r="C410" s="263" t="s">
        <v>407</v>
      </c>
      <c r="D410" s="278">
        <v>1100</v>
      </c>
    </row>
    <row r="411" s="264" customFormat="1" ht="18.75" customHeight="1" spans="1:4">
      <c r="A411" s="276">
        <f t="shared" si="6"/>
        <v>7</v>
      </c>
      <c r="B411" s="280">
        <v>2130125</v>
      </c>
      <c r="C411" s="263" t="s">
        <v>408</v>
      </c>
      <c r="D411" s="278">
        <v>0</v>
      </c>
    </row>
    <row r="412" s="264" customFormat="1" ht="18.75" customHeight="1" spans="1:4">
      <c r="A412" s="276">
        <f t="shared" si="6"/>
        <v>7</v>
      </c>
      <c r="B412" s="280">
        <v>2130135</v>
      </c>
      <c r="C412" s="263" t="s">
        <v>409</v>
      </c>
      <c r="D412" s="278">
        <v>530</v>
      </c>
    </row>
    <row r="413" s="264" customFormat="1" ht="18.75" customHeight="1" spans="1:4">
      <c r="A413" s="276">
        <f t="shared" si="6"/>
        <v>7</v>
      </c>
      <c r="B413" s="280">
        <v>2130142</v>
      </c>
      <c r="C413" s="263" t="s">
        <v>410</v>
      </c>
      <c r="D413" s="278">
        <v>3462</v>
      </c>
    </row>
    <row r="414" s="264" customFormat="1" ht="18.75" customHeight="1" spans="1:4">
      <c r="A414" s="276">
        <f t="shared" si="6"/>
        <v>7</v>
      </c>
      <c r="B414" s="280">
        <v>2130148</v>
      </c>
      <c r="C414" s="263" t="s">
        <v>411</v>
      </c>
      <c r="D414" s="278">
        <v>0</v>
      </c>
    </row>
    <row r="415" s="264" customFormat="1" ht="18.75" customHeight="1" spans="1:4">
      <c r="A415" s="276">
        <f t="shared" si="6"/>
        <v>7</v>
      </c>
      <c r="B415" s="280">
        <v>2130153</v>
      </c>
      <c r="C415" s="263" t="s">
        <v>412</v>
      </c>
      <c r="D415" s="278">
        <v>135</v>
      </c>
    </row>
    <row r="416" s="264" customFormat="1" ht="18.75" customHeight="1" spans="1:4">
      <c r="A416" s="276">
        <f t="shared" si="6"/>
        <v>7</v>
      </c>
      <c r="B416" s="280">
        <v>2130199</v>
      </c>
      <c r="C416" s="263" t="s">
        <v>413</v>
      </c>
      <c r="D416" s="278">
        <v>6026</v>
      </c>
    </row>
    <row r="417" s="264" customFormat="1" ht="18.75" customHeight="1" spans="1:4">
      <c r="A417" s="276">
        <f t="shared" si="6"/>
        <v>5</v>
      </c>
      <c r="B417" s="280">
        <v>21302</v>
      </c>
      <c r="C417" s="262" t="s">
        <v>414</v>
      </c>
      <c r="D417" s="278">
        <v>8445</v>
      </c>
    </row>
    <row r="418" s="264" customFormat="1" ht="18.75" customHeight="1" spans="1:4">
      <c r="A418" s="276">
        <f t="shared" si="6"/>
        <v>7</v>
      </c>
      <c r="B418" s="280">
        <v>2130201</v>
      </c>
      <c r="C418" s="263" t="s">
        <v>93</v>
      </c>
      <c r="D418" s="278">
        <v>548</v>
      </c>
    </row>
    <row r="419" s="264" customFormat="1" ht="18.75" customHeight="1" spans="1:4">
      <c r="A419" s="276">
        <f t="shared" si="6"/>
        <v>7</v>
      </c>
      <c r="B419" s="280">
        <v>2130202</v>
      </c>
      <c r="C419" s="263" t="s">
        <v>94</v>
      </c>
      <c r="D419" s="278">
        <v>24</v>
      </c>
    </row>
    <row r="420" s="264" customFormat="1" ht="18.75" customHeight="1" spans="1:4">
      <c r="A420" s="276">
        <f t="shared" si="6"/>
        <v>7</v>
      </c>
      <c r="B420" s="280">
        <v>2130204</v>
      </c>
      <c r="C420" s="263" t="s">
        <v>415</v>
      </c>
      <c r="D420" s="278">
        <v>4444</v>
      </c>
    </row>
    <row r="421" s="264" customFormat="1" ht="18.75" customHeight="1" spans="1:4">
      <c r="A421" s="276">
        <f t="shared" si="6"/>
        <v>7</v>
      </c>
      <c r="B421" s="280">
        <v>2130205</v>
      </c>
      <c r="C421" s="263" t="s">
        <v>416</v>
      </c>
      <c r="D421" s="278">
        <v>740</v>
      </c>
    </row>
    <row r="422" s="264" customFormat="1" ht="18.75" customHeight="1" spans="1:4">
      <c r="A422" s="276">
        <f t="shared" si="6"/>
        <v>7</v>
      </c>
      <c r="B422" s="280">
        <v>2130206</v>
      </c>
      <c r="C422" s="263" t="s">
        <v>417</v>
      </c>
      <c r="D422" s="278">
        <v>43</v>
      </c>
    </row>
    <row r="423" s="264" customFormat="1" ht="18.75" customHeight="1" spans="1:4">
      <c r="A423" s="276">
        <f t="shared" si="6"/>
        <v>7</v>
      </c>
      <c r="B423" s="280">
        <v>2130207</v>
      </c>
      <c r="C423" s="263" t="s">
        <v>418</v>
      </c>
      <c r="D423" s="278">
        <v>235</v>
      </c>
    </row>
    <row r="424" s="264" customFormat="1" ht="18.75" customHeight="1" spans="1:4">
      <c r="A424" s="276">
        <f t="shared" si="6"/>
        <v>7</v>
      </c>
      <c r="B424" s="280">
        <v>2130209</v>
      </c>
      <c r="C424" s="263" t="s">
        <v>419</v>
      </c>
      <c r="D424" s="278">
        <v>881</v>
      </c>
    </row>
    <row r="425" s="264" customFormat="1" ht="18.75" customHeight="1" spans="1:4">
      <c r="A425" s="276">
        <f t="shared" si="6"/>
        <v>7</v>
      </c>
      <c r="B425" s="280">
        <v>2130210</v>
      </c>
      <c r="C425" s="263" t="s">
        <v>420</v>
      </c>
      <c r="D425" s="278">
        <v>10</v>
      </c>
    </row>
    <row r="426" s="264" customFormat="1" ht="18.75" customHeight="1" spans="1:4">
      <c r="A426" s="276">
        <f t="shared" si="6"/>
        <v>7</v>
      </c>
      <c r="B426" s="280">
        <v>2130213</v>
      </c>
      <c r="C426" s="263" t="s">
        <v>421</v>
      </c>
      <c r="D426" s="278">
        <v>0</v>
      </c>
    </row>
    <row r="427" s="264" customFormat="1" ht="18.75" customHeight="1" spans="1:4">
      <c r="A427" s="276">
        <f t="shared" si="6"/>
        <v>7</v>
      </c>
      <c r="B427" s="280">
        <v>2130223</v>
      </c>
      <c r="C427" s="263" t="s">
        <v>422</v>
      </c>
      <c r="D427" s="278">
        <v>0</v>
      </c>
    </row>
    <row r="428" s="264" customFormat="1" ht="18.75" customHeight="1" spans="1:4">
      <c r="A428" s="276">
        <f t="shared" si="6"/>
        <v>7</v>
      </c>
      <c r="B428" s="280">
        <v>2130227</v>
      </c>
      <c r="C428" s="263" t="s">
        <v>423</v>
      </c>
      <c r="D428" s="278">
        <v>0</v>
      </c>
    </row>
    <row r="429" s="264" customFormat="1" ht="18.75" customHeight="1" spans="1:4">
      <c r="A429" s="276">
        <f t="shared" si="6"/>
        <v>7</v>
      </c>
      <c r="B429" s="280">
        <v>2130234</v>
      </c>
      <c r="C429" s="263" t="s">
        <v>424</v>
      </c>
      <c r="D429" s="278">
        <v>1025</v>
      </c>
    </row>
    <row r="430" s="264" customFormat="1" ht="18.75" customHeight="1" spans="1:4">
      <c r="A430" s="276">
        <f t="shared" si="6"/>
        <v>7</v>
      </c>
      <c r="B430" s="280">
        <v>2130299</v>
      </c>
      <c r="C430" s="263" t="s">
        <v>425</v>
      </c>
      <c r="D430" s="278">
        <v>495</v>
      </c>
    </row>
    <row r="431" s="264" customFormat="1" ht="18.75" customHeight="1" spans="1:4">
      <c r="A431" s="276">
        <f t="shared" si="6"/>
        <v>5</v>
      </c>
      <c r="B431" s="280">
        <v>21303</v>
      </c>
      <c r="C431" s="262" t="s">
        <v>426</v>
      </c>
      <c r="D431" s="278">
        <v>10992</v>
      </c>
    </row>
    <row r="432" s="264" customFormat="1" ht="18.75" customHeight="1" spans="1:4">
      <c r="A432" s="276">
        <f t="shared" si="6"/>
        <v>7</v>
      </c>
      <c r="B432" s="280">
        <v>2130301</v>
      </c>
      <c r="C432" s="263" t="s">
        <v>93</v>
      </c>
      <c r="D432" s="278">
        <v>1867</v>
      </c>
    </row>
    <row r="433" s="264" customFormat="1" ht="18.75" customHeight="1" spans="1:4">
      <c r="A433" s="276">
        <f t="shared" si="6"/>
        <v>7</v>
      </c>
      <c r="B433" s="280">
        <v>2130302</v>
      </c>
      <c r="C433" s="263" t="s">
        <v>94</v>
      </c>
      <c r="D433" s="278">
        <v>331</v>
      </c>
    </row>
    <row r="434" s="264" customFormat="1" ht="18.75" customHeight="1" spans="1:4">
      <c r="A434" s="276">
        <f t="shared" si="6"/>
        <v>7</v>
      </c>
      <c r="B434" s="280">
        <v>2130305</v>
      </c>
      <c r="C434" s="263" t="s">
        <v>427</v>
      </c>
      <c r="D434" s="278">
        <v>5344</v>
      </c>
    </row>
    <row r="435" s="264" customFormat="1" ht="18.75" customHeight="1" spans="1:4">
      <c r="A435" s="276">
        <f t="shared" si="6"/>
        <v>7</v>
      </c>
      <c r="B435" s="280">
        <v>2130306</v>
      </c>
      <c r="C435" s="263" t="s">
        <v>428</v>
      </c>
      <c r="D435" s="278">
        <v>1888</v>
      </c>
    </row>
    <row r="436" s="264" customFormat="1" ht="18.75" customHeight="1" spans="1:4">
      <c r="A436" s="276">
        <f t="shared" si="6"/>
        <v>7</v>
      </c>
      <c r="B436" s="280">
        <v>2130308</v>
      </c>
      <c r="C436" s="263" t="s">
        <v>429</v>
      </c>
      <c r="D436" s="278">
        <v>388</v>
      </c>
    </row>
    <row r="437" s="264" customFormat="1" ht="18.75" customHeight="1" spans="1:4">
      <c r="A437" s="276">
        <f t="shared" si="6"/>
        <v>7</v>
      </c>
      <c r="B437" s="280">
        <v>2130311</v>
      </c>
      <c r="C437" s="263" t="s">
        <v>430</v>
      </c>
      <c r="D437" s="278">
        <v>397</v>
      </c>
    </row>
    <row r="438" s="264" customFormat="1" ht="18.75" customHeight="1" spans="1:4">
      <c r="A438" s="276">
        <f t="shared" si="6"/>
        <v>7</v>
      </c>
      <c r="B438" s="280">
        <v>2130314</v>
      </c>
      <c r="C438" s="263" t="s">
        <v>431</v>
      </c>
      <c r="D438" s="278">
        <v>20</v>
      </c>
    </row>
    <row r="439" s="264" customFormat="1" ht="18.75" customHeight="1" spans="1:4">
      <c r="A439" s="276">
        <f t="shared" si="6"/>
        <v>7</v>
      </c>
      <c r="B439" s="280">
        <v>2130315</v>
      </c>
      <c r="C439" s="263" t="s">
        <v>432</v>
      </c>
      <c r="D439" s="278">
        <v>0</v>
      </c>
    </row>
    <row r="440" s="264" customFormat="1" ht="18.75" customHeight="1" spans="1:4">
      <c r="A440" s="276">
        <f t="shared" si="6"/>
        <v>7</v>
      </c>
      <c r="B440" s="280">
        <v>2130317</v>
      </c>
      <c r="C440" s="263" t="s">
        <v>433</v>
      </c>
      <c r="D440" s="278">
        <v>0</v>
      </c>
    </row>
    <row r="441" s="264" customFormat="1" ht="18.75" customHeight="1" spans="1:4">
      <c r="A441" s="276">
        <f t="shared" si="6"/>
        <v>7</v>
      </c>
      <c r="B441" s="280">
        <v>2130335</v>
      </c>
      <c r="C441" s="263" t="s">
        <v>434</v>
      </c>
      <c r="D441" s="278">
        <v>0</v>
      </c>
    </row>
    <row r="442" s="264" customFormat="1" ht="18.75" customHeight="1" spans="1:4">
      <c r="A442" s="276">
        <f t="shared" si="6"/>
        <v>7</v>
      </c>
      <c r="B442" s="280">
        <v>2130399</v>
      </c>
      <c r="C442" s="263" t="s">
        <v>435</v>
      </c>
      <c r="D442" s="278">
        <v>502</v>
      </c>
    </row>
    <row r="443" s="264" customFormat="1" ht="18.75" customHeight="1" spans="1:4">
      <c r="A443" s="276">
        <f t="shared" si="6"/>
        <v>5</v>
      </c>
      <c r="B443" s="280">
        <v>21305</v>
      </c>
      <c r="C443" s="262" t="s">
        <v>436</v>
      </c>
      <c r="D443" s="278">
        <v>5776</v>
      </c>
    </row>
    <row r="444" s="264" customFormat="1" ht="18.75" customHeight="1" spans="1:4">
      <c r="A444" s="276">
        <f t="shared" si="6"/>
        <v>7</v>
      </c>
      <c r="B444" s="280">
        <v>2130504</v>
      </c>
      <c r="C444" s="263" t="s">
        <v>437</v>
      </c>
      <c r="D444" s="278">
        <v>287</v>
      </c>
    </row>
    <row r="445" s="264" customFormat="1" ht="18.75" customHeight="1" spans="1:4">
      <c r="A445" s="276">
        <f t="shared" si="6"/>
        <v>7</v>
      </c>
      <c r="B445" s="280">
        <v>2130506</v>
      </c>
      <c r="C445" s="263" t="s">
        <v>438</v>
      </c>
      <c r="D445" s="278">
        <v>3937</v>
      </c>
    </row>
    <row r="446" s="264" customFormat="1" ht="18.75" customHeight="1" spans="1:4">
      <c r="A446" s="276">
        <f t="shared" si="6"/>
        <v>7</v>
      </c>
      <c r="B446" s="280">
        <v>2130599</v>
      </c>
      <c r="C446" s="263" t="s">
        <v>439</v>
      </c>
      <c r="D446" s="278">
        <v>852</v>
      </c>
    </row>
    <row r="447" s="264" customFormat="1" ht="18.75" customHeight="1" spans="1:4">
      <c r="A447" s="276">
        <f t="shared" si="6"/>
        <v>5</v>
      </c>
      <c r="B447" s="280">
        <v>21307</v>
      </c>
      <c r="C447" s="262" t="s">
        <v>440</v>
      </c>
      <c r="D447" s="278">
        <v>17303</v>
      </c>
    </row>
    <row r="448" s="264" customFormat="1" ht="18.75" customHeight="1" spans="1:4">
      <c r="A448" s="276">
        <f t="shared" si="6"/>
        <v>7</v>
      </c>
      <c r="B448" s="280">
        <v>2130701</v>
      </c>
      <c r="C448" s="263" t="s">
        <v>441</v>
      </c>
      <c r="D448" s="278">
        <v>7058</v>
      </c>
    </row>
    <row r="449" s="264" customFormat="1" ht="18.75" customHeight="1" spans="1:4">
      <c r="A449" s="276">
        <f t="shared" si="6"/>
        <v>7</v>
      </c>
      <c r="B449" s="280">
        <v>2130705</v>
      </c>
      <c r="C449" s="263" t="s">
        <v>442</v>
      </c>
      <c r="D449" s="278">
        <v>9731</v>
      </c>
    </row>
    <row r="450" s="264" customFormat="1" ht="18.75" customHeight="1" spans="1:4">
      <c r="A450" s="276">
        <f t="shared" si="6"/>
        <v>7</v>
      </c>
      <c r="B450" s="280">
        <v>2130706</v>
      </c>
      <c r="C450" s="263" t="s">
        <v>443</v>
      </c>
      <c r="D450" s="278">
        <v>450</v>
      </c>
    </row>
    <row r="451" s="264" customFormat="1" ht="18.75" customHeight="1" spans="1:4">
      <c r="A451" s="276">
        <f t="shared" si="6"/>
        <v>7</v>
      </c>
      <c r="B451" s="280">
        <v>2130799</v>
      </c>
      <c r="C451" s="263" t="s">
        <v>444</v>
      </c>
      <c r="D451" s="278">
        <v>64</v>
      </c>
    </row>
    <row r="452" s="264" customFormat="1" ht="18.75" customHeight="1" spans="1:4">
      <c r="A452" s="276">
        <f t="shared" si="6"/>
        <v>5</v>
      </c>
      <c r="B452" s="280">
        <v>21308</v>
      </c>
      <c r="C452" s="262" t="s">
        <v>445</v>
      </c>
      <c r="D452" s="278">
        <v>2336</v>
      </c>
    </row>
    <row r="453" s="264" customFormat="1" ht="18.75" customHeight="1" spans="1:4">
      <c r="A453" s="276">
        <f t="shared" si="6"/>
        <v>7</v>
      </c>
      <c r="B453" s="280">
        <v>2130803</v>
      </c>
      <c r="C453" s="263" t="s">
        <v>446</v>
      </c>
      <c r="D453" s="278">
        <v>1521</v>
      </c>
    </row>
    <row r="454" s="264" customFormat="1" ht="18.75" customHeight="1" spans="1:4">
      <c r="A454" s="276">
        <f t="shared" si="6"/>
        <v>7</v>
      </c>
      <c r="B454" s="280">
        <v>2130804</v>
      </c>
      <c r="C454" s="263" t="s">
        <v>447</v>
      </c>
      <c r="D454" s="278">
        <v>815</v>
      </c>
    </row>
    <row r="455" s="264" customFormat="1" ht="18.75" customHeight="1" spans="1:4">
      <c r="A455" s="276">
        <f t="shared" si="6"/>
        <v>5</v>
      </c>
      <c r="B455" s="280">
        <v>21399</v>
      </c>
      <c r="C455" s="262" t="s">
        <v>448</v>
      </c>
      <c r="D455" s="278">
        <v>4</v>
      </c>
    </row>
    <row r="456" s="264" customFormat="1" ht="18.75" customHeight="1" spans="1:4">
      <c r="A456" s="276">
        <f t="shared" ref="A456:A519" si="7">LEN(B456)</f>
        <v>7</v>
      </c>
      <c r="B456" s="280">
        <v>2139999</v>
      </c>
      <c r="C456" s="263" t="s">
        <v>449</v>
      </c>
      <c r="D456" s="278">
        <v>4</v>
      </c>
    </row>
    <row r="457" s="264" customFormat="1" ht="18.75" customHeight="1" spans="1:4">
      <c r="A457" s="276">
        <f t="shared" si="7"/>
        <v>3</v>
      </c>
      <c r="B457" s="280">
        <v>214</v>
      </c>
      <c r="C457" s="262" t="s">
        <v>43</v>
      </c>
      <c r="D457" s="278">
        <v>29376</v>
      </c>
    </row>
    <row r="458" s="264" customFormat="1" ht="18.75" customHeight="1" spans="1:4">
      <c r="A458" s="276">
        <f t="shared" si="7"/>
        <v>5</v>
      </c>
      <c r="B458" s="280">
        <v>21401</v>
      </c>
      <c r="C458" s="262" t="s">
        <v>450</v>
      </c>
      <c r="D458" s="278">
        <v>27371</v>
      </c>
    </row>
    <row r="459" s="264" customFormat="1" ht="18.75" customHeight="1" spans="1:4">
      <c r="A459" s="276">
        <f t="shared" si="7"/>
        <v>7</v>
      </c>
      <c r="B459" s="280">
        <v>2140101</v>
      </c>
      <c r="C459" s="263" t="s">
        <v>93</v>
      </c>
      <c r="D459" s="278">
        <v>2549</v>
      </c>
    </row>
    <row r="460" s="264" customFormat="1" ht="18.75" customHeight="1" spans="1:4">
      <c r="A460" s="276">
        <f t="shared" si="7"/>
        <v>7</v>
      </c>
      <c r="B460" s="280">
        <v>2140102</v>
      </c>
      <c r="C460" s="263" t="s">
        <v>94</v>
      </c>
      <c r="D460" s="278">
        <v>461</v>
      </c>
    </row>
    <row r="461" s="264" customFormat="1" ht="18.75" customHeight="1" spans="1:4">
      <c r="A461" s="276">
        <f t="shared" si="7"/>
        <v>7</v>
      </c>
      <c r="B461" s="280">
        <v>2140104</v>
      </c>
      <c r="C461" s="263" t="s">
        <v>451</v>
      </c>
      <c r="D461" s="278">
        <v>11643</v>
      </c>
    </row>
    <row r="462" s="264" customFormat="1" ht="18.75" customHeight="1" spans="1:4">
      <c r="A462" s="276">
        <f t="shared" si="7"/>
        <v>7</v>
      </c>
      <c r="B462" s="280">
        <v>2140106</v>
      </c>
      <c r="C462" s="263" t="s">
        <v>452</v>
      </c>
      <c r="D462" s="278">
        <v>7483</v>
      </c>
    </row>
    <row r="463" s="264" customFormat="1" ht="18.75" customHeight="1" spans="1:4">
      <c r="A463" s="276">
        <f t="shared" si="7"/>
        <v>7</v>
      </c>
      <c r="B463" s="280">
        <v>2140109</v>
      </c>
      <c r="C463" s="263" t="s">
        <v>453</v>
      </c>
      <c r="D463" s="278">
        <v>372</v>
      </c>
    </row>
    <row r="464" s="264" customFormat="1" ht="18.75" customHeight="1" spans="1:4">
      <c r="A464" s="276">
        <f t="shared" si="7"/>
        <v>7</v>
      </c>
      <c r="B464" s="280">
        <v>2140110</v>
      </c>
      <c r="C464" s="263" t="s">
        <v>454</v>
      </c>
      <c r="D464" s="278">
        <v>0</v>
      </c>
    </row>
    <row r="465" s="264" customFormat="1" ht="18.75" customHeight="1" spans="1:4">
      <c r="A465" s="276">
        <f t="shared" si="7"/>
        <v>7</v>
      </c>
      <c r="B465" s="280">
        <v>2140112</v>
      </c>
      <c r="C465" s="263" t="s">
        <v>455</v>
      </c>
      <c r="D465" s="278">
        <v>2819</v>
      </c>
    </row>
    <row r="466" s="264" customFormat="1" ht="18.75" customHeight="1" spans="1:4">
      <c r="A466" s="276">
        <f t="shared" si="7"/>
        <v>7</v>
      </c>
      <c r="B466" s="280">
        <v>2140123</v>
      </c>
      <c r="C466" s="263" t="s">
        <v>456</v>
      </c>
      <c r="D466" s="278">
        <v>12</v>
      </c>
    </row>
    <row r="467" s="264" customFormat="1" ht="18.75" customHeight="1" spans="1:4">
      <c r="A467" s="276">
        <f t="shared" si="7"/>
        <v>7</v>
      </c>
      <c r="B467" s="280">
        <v>2140128</v>
      </c>
      <c r="C467" s="263" t="s">
        <v>457</v>
      </c>
      <c r="D467" s="278">
        <v>17</v>
      </c>
    </row>
    <row r="468" s="264" customFormat="1" ht="18.75" customHeight="1" spans="1:4">
      <c r="A468" s="276">
        <f t="shared" si="7"/>
        <v>7</v>
      </c>
      <c r="B468" s="280">
        <v>2140131</v>
      </c>
      <c r="C468" s="263" t="s">
        <v>458</v>
      </c>
      <c r="D468" s="278">
        <v>154</v>
      </c>
    </row>
    <row r="469" s="264" customFormat="1" ht="18.75" customHeight="1" spans="1:4">
      <c r="A469" s="276">
        <f t="shared" si="7"/>
        <v>7</v>
      </c>
      <c r="B469" s="280">
        <v>2140136</v>
      </c>
      <c r="C469" s="263" t="s">
        <v>459</v>
      </c>
      <c r="D469" s="278">
        <v>860</v>
      </c>
    </row>
    <row r="470" s="264" customFormat="1" ht="18.75" customHeight="1" spans="1:4">
      <c r="A470" s="276">
        <f t="shared" si="7"/>
        <v>7</v>
      </c>
      <c r="B470" s="280">
        <v>2140139</v>
      </c>
      <c r="C470" s="263" t="s">
        <v>460</v>
      </c>
      <c r="D470" s="278">
        <v>0</v>
      </c>
    </row>
    <row r="471" s="264" customFormat="1" ht="18.75" customHeight="1" spans="1:4">
      <c r="A471" s="276">
        <f t="shared" si="7"/>
        <v>7</v>
      </c>
      <c r="B471" s="280">
        <v>2140199</v>
      </c>
      <c r="C471" s="263" t="s">
        <v>461</v>
      </c>
      <c r="D471" s="278">
        <v>1001</v>
      </c>
    </row>
    <row r="472" s="264" customFormat="1" ht="18.75" customHeight="1" spans="1:4">
      <c r="A472" s="276">
        <f t="shared" si="7"/>
        <v>5</v>
      </c>
      <c r="B472" s="280">
        <v>21402</v>
      </c>
      <c r="C472" s="262" t="s">
        <v>462</v>
      </c>
      <c r="D472" s="278">
        <v>0</v>
      </c>
    </row>
    <row r="473" s="264" customFormat="1" ht="18.75" customHeight="1" spans="1:4">
      <c r="A473" s="276">
        <f t="shared" si="7"/>
        <v>7</v>
      </c>
      <c r="B473" s="280">
        <v>2140299</v>
      </c>
      <c r="C473" s="263" t="s">
        <v>463</v>
      </c>
      <c r="D473" s="278">
        <v>0</v>
      </c>
    </row>
    <row r="474" s="264" customFormat="1" ht="18.75" customHeight="1" spans="1:4">
      <c r="A474" s="276">
        <f t="shared" si="7"/>
        <v>5</v>
      </c>
      <c r="B474" s="280">
        <v>21404</v>
      </c>
      <c r="C474" s="262" t="s">
        <v>464</v>
      </c>
      <c r="D474" s="278">
        <v>0</v>
      </c>
    </row>
    <row r="475" s="264" customFormat="1" ht="18.75" customHeight="1" spans="1:4">
      <c r="A475" s="276">
        <f t="shared" si="7"/>
        <v>7</v>
      </c>
      <c r="B475" s="280">
        <v>2140499</v>
      </c>
      <c r="C475" s="263" t="s">
        <v>465</v>
      </c>
      <c r="D475" s="278">
        <v>0</v>
      </c>
    </row>
    <row r="476" s="264" customFormat="1" ht="18.75" customHeight="1" spans="1:4">
      <c r="A476" s="276">
        <f t="shared" si="7"/>
        <v>5</v>
      </c>
      <c r="B476" s="280">
        <v>21406</v>
      </c>
      <c r="C476" s="262" t="s">
        <v>466</v>
      </c>
      <c r="D476" s="278">
        <v>1876</v>
      </c>
    </row>
    <row r="477" s="264" customFormat="1" ht="18.75" customHeight="1" spans="1:4">
      <c r="A477" s="276">
        <f t="shared" si="7"/>
        <v>7</v>
      </c>
      <c r="B477" s="280">
        <v>2140601</v>
      </c>
      <c r="C477" s="263" t="s">
        <v>467</v>
      </c>
      <c r="D477" s="278">
        <v>1876</v>
      </c>
    </row>
    <row r="478" s="264" customFormat="1" ht="18.75" customHeight="1" spans="1:4">
      <c r="A478" s="276">
        <f t="shared" si="7"/>
        <v>7</v>
      </c>
      <c r="B478" s="280">
        <v>2140602</v>
      </c>
      <c r="C478" s="263" t="s">
        <v>468</v>
      </c>
      <c r="D478" s="278">
        <v>0</v>
      </c>
    </row>
    <row r="479" s="264" customFormat="1" ht="18.75" customHeight="1" spans="1:4">
      <c r="A479" s="276">
        <f t="shared" si="7"/>
        <v>5</v>
      </c>
      <c r="B479" s="280">
        <v>21499</v>
      </c>
      <c r="C479" s="262" t="s">
        <v>469</v>
      </c>
      <c r="D479" s="278">
        <v>99</v>
      </c>
    </row>
    <row r="480" s="264" customFormat="1" ht="18.75" customHeight="1" spans="1:4">
      <c r="A480" s="276">
        <f t="shared" si="7"/>
        <v>7</v>
      </c>
      <c r="B480" s="280">
        <v>2149999</v>
      </c>
      <c r="C480" s="263" t="s">
        <v>470</v>
      </c>
      <c r="D480" s="278">
        <v>99</v>
      </c>
    </row>
    <row r="481" s="264" customFormat="1" ht="18.75" customHeight="1" spans="1:4">
      <c r="A481" s="276">
        <f t="shared" si="7"/>
        <v>3</v>
      </c>
      <c r="B481" s="280">
        <v>215</v>
      </c>
      <c r="C481" s="262" t="s">
        <v>45</v>
      </c>
      <c r="D481" s="278">
        <v>13227</v>
      </c>
    </row>
    <row r="482" s="264" customFormat="1" ht="18.75" customHeight="1" spans="1:4">
      <c r="A482" s="276">
        <f t="shared" si="7"/>
        <v>5</v>
      </c>
      <c r="B482" s="280">
        <v>21501</v>
      </c>
      <c r="C482" s="262" t="s">
        <v>471</v>
      </c>
      <c r="D482" s="278">
        <v>9</v>
      </c>
    </row>
    <row r="483" s="264" customFormat="1" ht="18.75" customHeight="1" spans="1:4">
      <c r="A483" s="276">
        <f t="shared" si="7"/>
        <v>7</v>
      </c>
      <c r="B483" s="280">
        <v>2150199</v>
      </c>
      <c r="C483" s="263" t="s">
        <v>472</v>
      </c>
      <c r="D483" s="278">
        <v>9</v>
      </c>
    </row>
    <row r="484" s="264" customFormat="1" ht="18.75" customHeight="1" spans="1:4">
      <c r="A484" s="276">
        <f t="shared" si="7"/>
        <v>5</v>
      </c>
      <c r="B484" s="280">
        <v>21502</v>
      </c>
      <c r="C484" s="262" t="s">
        <v>473</v>
      </c>
      <c r="D484" s="278">
        <v>7286</v>
      </c>
    </row>
    <row r="485" s="264" customFormat="1" ht="18.75" customHeight="1" spans="1:4">
      <c r="A485" s="276">
        <f t="shared" si="7"/>
        <v>7</v>
      </c>
      <c r="B485" s="280">
        <v>2150299</v>
      </c>
      <c r="C485" s="263" t="s">
        <v>474</v>
      </c>
      <c r="D485" s="278">
        <v>7286</v>
      </c>
    </row>
    <row r="486" s="264" customFormat="1" ht="18.75" customHeight="1" spans="1:4">
      <c r="A486" s="276">
        <f t="shared" si="7"/>
        <v>5</v>
      </c>
      <c r="B486" s="280">
        <v>21505</v>
      </c>
      <c r="C486" s="262" t="s">
        <v>475</v>
      </c>
      <c r="D486" s="278">
        <v>3346</v>
      </c>
    </row>
    <row r="487" s="264" customFormat="1" ht="18.75" customHeight="1" spans="1:4">
      <c r="A487" s="276">
        <f t="shared" si="7"/>
        <v>7</v>
      </c>
      <c r="B487" s="280">
        <v>2150501</v>
      </c>
      <c r="C487" s="263" t="s">
        <v>93</v>
      </c>
      <c r="D487" s="278">
        <v>1001</v>
      </c>
    </row>
    <row r="488" s="264" customFormat="1" ht="18.75" customHeight="1" spans="1:4">
      <c r="A488" s="276">
        <f t="shared" si="7"/>
        <v>7</v>
      </c>
      <c r="B488" s="280">
        <v>2150502</v>
      </c>
      <c r="C488" s="263" t="s">
        <v>94</v>
      </c>
      <c r="D488" s="278">
        <v>370</v>
      </c>
    </row>
    <row r="489" s="264" customFormat="1" ht="18.75" customHeight="1" spans="1:4">
      <c r="A489" s="276">
        <f t="shared" si="7"/>
        <v>7</v>
      </c>
      <c r="B489" s="280">
        <v>2150510</v>
      </c>
      <c r="C489" s="263" t="s">
        <v>476</v>
      </c>
      <c r="D489" s="278"/>
    </row>
    <row r="490" s="264" customFormat="1" ht="18.75" customHeight="1" spans="1:4">
      <c r="A490" s="276">
        <f t="shared" si="7"/>
        <v>7</v>
      </c>
      <c r="B490" s="280">
        <v>2150599</v>
      </c>
      <c r="C490" s="263" t="s">
        <v>477</v>
      </c>
      <c r="D490" s="278">
        <v>37</v>
      </c>
    </row>
    <row r="491" s="264" customFormat="1" ht="18.75" customHeight="1" spans="1:4">
      <c r="A491" s="276">
        <f t="shared" si="7"/>
        <v>5</v>
      </c>
      <c r="B491" s="280">
        <v>21507</v>
      </c>
      <c r="C491" s="262" t="s">
        <v>478</v>
      </c>
      <c r="D491" s="278">
        <v>632</v>
      </c>
    </row>
    <row r="492" s="264" customFormat="1" ht="18.75" customHeight="1" spans="1:4">
      <c r="A492" s="276">
        <f t="shared" si="7"/>
        <v>7</v>
      </c>
      <c r="B492" s="280">
        <v>2150701</v>
      </c>
      <c r="C492" s="263" t="s">
        <v>93</v>
      </c>
      <c r="D492" s="278">
        <v>535</v>
      </c>
    </row>
    <row r="493" s="264" customFormat="1" ht="18.75" customHeight="1" spans="1:4">
      <c r="A493" s="276">
        <f t="shared" si="7"/>
        <v>7</v>
      </c>
      <c r="B493" s="280">
        <v>2150702</v>
      </c>
      <c r="C493" s="263" t="s">
        <v>94</v>
      </c>
      <c r="D493" s="278">
        <v>80</v>
      </c>
    </row>
    <row r="494" s="264" customFormat="1" ht="18.75" customHeight="1" spans="1:4">
      <c r="A494" s="276">
        <f t="shared" si="7"/>
        <v>7</v>
      </c>
      <c r="B494" s="280">
        <v>2150799</v>
      </c>
      <c r="C494" s="263" t="s">
        <v>479</v>
      </c>
      <c r="D494" s="278">
        <v>17</v>
      </c>
    </row>
    <row r="495" s="264" customFormat="1" ht="18.75" customHeight="1" spans="1:4">
      <c r="A495" s="276">
        <f t="shared" si="7"/>
        <v>5</v>
      </c>
      <c r="B495" s="280">
        <v>21508</v>
      </c>
      <c r="C495" s="262" t="s">
        <v>480</v>
      </c>
      <c r="D495" s="278">
        <v>1080</v>
      </c>
    </row>
    <row r="496" s="264" customFormat="1" ht="18.75" customHeight="1" spans="1:4">
      <c r="A496" s="276">
        <f t="shared" si="7"/>
        <v>7</v>
      </c>
      <c r="B496" s="280">
        <v>2150805</v>
      </c>
      <c r="C496" s="263" t="s">
        <v>481</v>
      </c>
      <c r="D496" s="278">
        <v>1080</v>
      </c>
    </row>
    <row r="497" s="264" customFormat="1" ht="18.75" customHeight="1" spans="1:4">
      <c r="A497" s="276">
        <f t="shared" si="7"/>
        <v>7</v>
      </c>
      <c r="B497" s="280">
        <v>2150899</v>
      </c>
      <c r="C497" s="263" t="s">
        <v>482</v>
      </c>
      <c r="D497" s="278">
        <v>0</v>
      </c>
    </row>
    <row r="498" s="264" customFormat="1" ht="18.75" customHeight="1" spans="1:4">
      <c r="A498" s="276">
        <f t="shared" si="7"/>
        <v>5</v>
      </c>
      <c r="B498" s="280">
        <v>21599</v>
      </c>
      <c r="C498" s="262" t="s">
        <v>483</v>
      </c>
      <c r="D498" s="278">
        <v>874</v>
      </c>
    </row>
    <row r="499" s="264" customFormat="1" ht="18.75" customHeight="1" spans="1:4">
      <c r="A499" s="276">
        <f t="shared" si="7"/>
        <v>7</v>
      </c>
      <c r="B499" s="280">
        <v>2159999</v>
      </c>
      <c r="C499" s="263" t="s">
        <v>484</v>
      </c>
      <c r="D499" s="278">
        <v>874</v>
      </c>
    </row>
    <row r="500" s="264" customFormat="1" ht="18.75" customHeight="1" spans="1:4">
      <c r="A500" s="276">
        <f t="shared" si="7"/>
        <v>3</v>
      </c>
      <c r="B500" s="280">
        <v>216</v>
      </c>
      <c r="C500" s="262" t="s">
        <v>47</v>
      </c>
      <c r="D500" s="278">
        <v>4373</v>
      </c>
    </row>
    <row r="501" s="264" customFormat="1" ht="18.75" customHeight="1" spans="1:4">
      <c r="A501" s="276">
        <f t="shared" si="7"/>
        <v>5</v>
      </c>
      <c r="B501" s="280">
        <v>21602</v>
      </c>
      <c r="C501" s="262" t="s">
        <v>485</v>
      </c>
      <c r="D501" s="278">
        <v>2666</v>
      </c>
    </row>
    <row r="502" s="264" customFormat="1" ht="18.75" customHeight="1" spans="1:4">
      <c r="A502" s="276">
        <f t="shared" si="7"/>
        <v>7</v>
      </c>
      <c r="B502" s="280">
        <v>2160201</v>
      </c>
      <c r="C502" s="263" t="s">
        <v>93</v>
      </c>
      <c r="D502" s="278">
        <v>316</v>
      </c>
    </row>
    <row r="503" s="264" customFormat="1" ht="18.75" customHeight="1" spans="1:4">
      <c r="A503" s="276">
        <f t="shared" si="7"/>
        <v>7</v>
      </c>
      <c r="B503" s="280">
        <v>2160202</v>
      </c>
      <c r="C503" s="263" t="s">
        <v>94</v>
      </c>
      <c r="D503" s="278">
        <v>16</v>
      </c>
    </row>
    <row r="504" s="264" customFormat="1" ht="18.75" customHeight="1" spans="1:4">
      <c r="A504" s="276">
        <f t="shared" si="7"/>
        <v>7</v>
      </c>
      <c r="B504" s="280">
        <v>2160299</v>
      </c>
      <c r="C504" s="263" t="s">
        <v>486</v>
      </c>
      <c r="D504" s="278">
        <v>2334</v>
      </c>
    </row>
    <row r="505" s="264" customFormat="1" ht="18.75" customHeight="1" spans="1:4">
      <c r="A505" s="276">
        <f t="shared" si="7"/>
        <v>5</v>
      </c>
      <c r="B505" s="280">
        <v>21606</v>
      </c>
      <c r="C505" s="262" t="s">
        <v>487</v>
      </c>
      <c r="D505" s="278">
        <v>776</v>
      </c>
    </row>
    <row r="506" s="264" customFormat="1" ht="18.75" customHeight="1" spans="1:4">
      <c r="A506" s="276">
        <f t="shared" si="7"/>
        <v>7</v>
      </c>
      <c r="B506" s="280">
        <v>2160699</v>
      </c>
      <c r="C506" s="263" t="s">
        <v>488</v>
      </c>
      <c r="D506" s="278">
        <v>776</v>
      </c>
    </row>
    <row r="507" s="264" customFormat="1" ht="18.75" customHeight="1" spans="1:4">
      <c r="A507" s="276">
        <f t="shared" si="7"/>
        <v>3</v>
      </c>
      <c r="B507" s="280">
        <v>217</v>
      </c>
      <c r="C507" s="262" t="s">
        <v>49</v>
      </c>
      <c r="D507" s="278">
        <v>1588</v>
      </c>
    </row>
    <row r="508" s="264" customFormat="1" ht="18.75" customHeight="1" spans="1:4">
      <c r="A508" s="276">
        <f t="shared" si="7"/>
        <v>5</v>
      </c>
      <c r="B508" s="280">
        <v>21701</v>
      </c>
      <c r="C508" s="262" t="s">
        <v>489</v>
      </c>
      <c r="D508" s="278">
        <v>338</v>
      </c>
    </row>
    <row r="509" s="264" customFormat="1" ht="18.75" customHeight="1" spans="1:4">
      <c r="A509" s="276">
        <f t="shared" si="7"/>
        <v>7</v>
      </c>
      <c r="B509" s="280">
        <v>2170101</v>
      </c>
      <c r="C509" s="263" t="s">
        <v>93</v>
      </c>
      <c r="D509" s="278">
        <v>0</v>
      </c>
    </row>
    <row r="510" s="264" customFormat="1" ht="18.75" customHeight="1" spans="1:4">
      <c r="A510" s="276">
        <f t="shared" si="7"/>
        <v>7</v>
      </c>
      <c r="B510" s="280">
        <v>2170102</v>
      </c>
      <c r="C510" s="263" t="s">
        <v>94</v>
      </c>
      <c r="D510" s="278">
        <v>338</v>
      </c>
    </row>
    <row r="511" s="264" customFormat="1" ht="18.75" customHeight="1" spans="1:4">
      <c r="A511" s="276">
        <f t="shared" si="7"/>
        <v>5</v>
      </c>
      <c r="B511" s="280">
        <v>21703</v>
      </c>
      <c r="C511" s="262" t="s">
        <v>490</v>
      </c>
      <c r="D511" s="278">
        <v>0</v>
      </c>
    </row>
    <row r="512" s="264" customFormat="1" ht="18.75" customHeight="1" spans="1:4">
      <c r="A512" s="276">
        <f t="shared" si="7"/>
        <v>7</v>
      </c>
      <c r="B512" s="280">
        <v>2170302</v>
      </c>
      <c r="C512" s="263" t="s">
        <v>491</v>
      </c>
      <c r="D512" s="278">
        <v>0</v>
      </c>
    </row>
    <row r="513" s="264" customFormat="1" ht="18.75" customHeight="1" spans="1:4">
      <c r="A513" s="276">
        <f t="shared" si="7"/>
        <v>5</v>
      </c>
      <c r="B513" s="280">
        <v>21799</v>
      </c>
      <c r="C513" s="262" t="s">
        <v>492</v>
      </c>
      <c r="D513" s="278">
        <v>1250</v>
      </c>
    </row>
    <row r="514" s="264" customFormat="1" ht="18.75" customHeight="1" spans="1:4">
      <c r="A514" s="276">
        <f t="shared" si="7"/>
        <v>7</v>
      </c>
      <c r="B514" s="280">
        <v>2179901</v>
      </c>
      <c r="C514" s="263" t="s">
        <v>493</v>
      </c>
      <c r="D514" s="278"/>
    </row>
    <row r="515" s="264" customFormat="1" ht="18.75" customHeight="1" spans="1:4">
      <c r="A515" s="276">
        <f t="shared" si="7"/>
        <v>3</v>
      </c>
      <c r="B515" s="280">
        <v>219</v>
      </c>
      <c r="C515" s="262" t="s">
        <v>51</v>
      </c>
      <c r="D515" s="278">
        <v>600</v>
      </c>
    </row>
    <row r="516" s="264" customFormat="1" ht="18.75" customHeight="1" spans="1:4">
      <c r="A516" s="276">
        <f t="shared" si="7"/>
        <v>5</v>
      </c>
      <c r="B516" s="280">
        <v>21902</v>
      </c>
      <c r="C516" s="262" t="s">
        <v>494</v>
      </c>
      <c r="D516" s="278">
        <v>500</v>
      </c>
    </row>
    <row r="517" s="264" customFormat="1" ht="18.75" customHeight="1" spans="1:4">
      <c r="A517" s="276">
        <f t="shared" si="7"/>
        <v>3</v>
      </c>
      <c r="B517" s="280">
        <v>220</v>
      </c>
      <c r="C517" s="262" t="s">
        <v>53</v>
      </c>
      <c r="D517" s="278">
        <v>5478</v>
      </c>
    </row>
    <row r="518" s="264" customFormat="1" ht="18.75" customHeight="1" spans="1:4">
      <c r="A518" s="276">
        <f t="shared" si="7"/>
        <v>5</v>
      </c>
      <c r="B518" s="280">
        <v>22001</v>
      </c>
      <c r="C518" s="262" t="s">
        <v>495</v>
      </c>
      <c r="D518" s="278">
        <v>4938</v>
      </c>
    </row>
    <row r="519" s="264" customFormat="1" ht="18.75" customHeight="1" spans="1:4">
      <c r="A519" s="276">
        <f t="shared" si="7"/>
        <v>7</v>
      </c>
      <c r="B519" s="280">
        <v>2200101</v>
      </c>
      <c r="C519" s="263" t="s">
        <v>93</v>
      </c>
      <c r="D519" s="278">
        <v>0</v>
      </c>
    </row>
    <row r="520" s="264" customFormat="1" ht="18.75" customHeight="1" spans="1:4">
      <c r="A520" s="276">
        <f t="shared" ref="A520:A574" si="8">LEN(B520)</f>
        <v>7</v>
      </c>
      <c r="B520" s="280">
        <v>2200102</v>
      </c>
      <c r="C520" s="263" t="s">
        <v>94</v>
      </c>
      <c r="D520" s="278">
        <v>184</v>
      </c>
    </row>
    <row r="521" s="264" customFormat="1" ht="18.75" customHeight="1" spans="1:4">
      <c r="A521" s="276">
        <f t="shared" si="8"/>
        <v>7</v>
      </c>
      <c r="B521" s="280">
        <v>2200106</v>
      </c>
      <c r="C521" s="263" t="s">
        <v>496</v>
      </c>
      <c r="D521" s="278">
        <v>3230</v>
      </c>
    </row>
    <row r="522" s="264" customFormat="1" ht="18.75" customHeight="1" spans="1:4">
      <c r="A522" s="276">
        <f t="shared" si="8"/>
        <v>7</v>
      </c>
      <c r="B522" s="280">
        <v>2200107</v>
      </c>
      <c r="C522" s="263" t="s">
        <v>497</v>
      </c>
      <c r="D522" s="278">
        <v>29</v>
      </c>
    </row>
    <row r="523" s="264" customFormat="1" ht="18.75" customHeight="1" spans="1:4">
      <c r="A523" s="276">
        <f t="shared" si="8"/>
        <v>7</v>
      </c>
      <c r="B523" s="280">
        <v>2200109</v>
      </c>
      <c r="C523" s="263" t="s">
        <v>498</v>
      </c>
      <c r="D523" s="278">
        <v>311</v>
      </c>
    </row>
    <row r="524" s="264" customFormat="1" ht="18.75" customHeight="1" spans="1:4">
      <c r="A524" s="276">
        <f t="shared" si="8"/>
        <v>7</v>
      </c>
      <c r="B524" s="280">
        <v>2200112</v>
      </c>
      <c r="C524" s="263" t="s">
        <v>499</v>
      </c>
      <c r="D524" s="278">
        <v>0</v>
      </c>
    </row>
    <row r="525" s="264" customFormat="1" ht="18.75" customHeight="1" spans="1:4">
      <c r="A525" s="276">
        <f t="shared" si="8"/>
        <v>7</v>
      </c>
      <c r="B525" s="280">
        <v>2200114</v>
      </c>
      <c r="C525" s="263" t="s">
        <v>500</v>
      </c>
      <c r="D525" s="278">
        <v>0</v>
      </c>
    </row>
    <row r="526" s="264" customFormat="1" ht="18.75" customHeight="1" spans="1:4">
      <c r="A526" s="276">
        <f t="shared" si="8"/>
        <v>7</v>
      </c>
      <c r="B526" s="280">
        <v>2200150</v>
      </c>
      <c r="C526" s="263" t="s">
        <v>98</v>
      </c>
      <c r="D526" s="278">
        <v>440</v>
      </c>
    </row>
    <row r="527" s="264" customFormat="1" ht="18.75" customHeight="1" spans="1:4">
      <c r="A527" s="276">
        <f t="shared" si="8"/>
        <v>7</v>
      </c>
      <c r="B527" s="280">
        <v>2200199</v>
      </c>
      <c r="C527" s="263" t="s">
        <v>501</v>
      </c>
      <c r="D527" s="278">
        <v>183</v>
      </c>
    </row>
    <row r="528" s="264" customFormat="1" ht="18.75" customHeight="1" spans="1:4">
      <c r="A528" s="276">
        <f t="shared" si="8"/>
        <v>5</v>
      </c>
      <c r="B528" s="280">
        <v>22005</v>
      </c>
      <c r="C528" s="262" t="s">
        <v>502</v>
      </c>
      <c r="D528" s="278">
        <v>540</v>
      </c>
    </row>
    <row r="529" s="264" customFormat="1" ht="18.75" customHeight="1" spans="1:4">
      <c r="A529" s="276">
        <f t="shared" si="8"/>
        <v>7</v>
      </c>
      <c r="B529" s="280">
        <v>2200599</v>
      </c>
      <c r="C529" s="263" t="s">
        <v>503</v>
      </c>
      <c r="D529" s="278">
        <v>540</v>
      </c>
    </row>
    <row r="530" s="264" customFormat="1" ht="18.75" customHeight="1" spans="1:4">
      <c r="A530" s="276">
        <f t="shared" si="8"/>
        <v>3</v>
      </c>
      <c r="B530" s="280">
        <v>221</v>
      </c>
      <c r="C530" s="262" t="s">
        <v>55</v>
      </c>
      <c r="D530" s="278">
        <v>19568</v>
      </c>
    </row>
    <row r="531" s="264" customFormat="1" ht="18.75" customHeight="1" spans="1:4">
      <c r="A531" s="276">
        <f t="shared" si="8"/>
        <v>5</v>
      </c>
      <c r="B531" s="280">
        <v>22101</v>
      </c>
      <c r="C531" s="262" t="s">
        <v>504</v>
      </c>
      <c r="D531" s="278">
        <v>2611</v>
      </c>
    </row>
    <row r="532" s="264" customFormat="1" ht="18.75" customHeight="1" spans="1:4">
      <c r="A532" s="276">
        <f t="shared" si="8"/>
        <v>7</v>
      </c>
      <c r="B532" s="280">
        <v>2210101</v>
      </c>
      <c r="C532" s="263" t="s">
        <v>505</v>
      </c>
      <c r="D532" s="278">
        <v>0</v>
      </c>
    </row>
    <row r="533" s="264" customFormat="1" ht="18.75" customHeight="1" spans="1:4">
      <c r="A533" s="276">
        <f t="shared" si="8"/>
        <v>7</v>
      </c>
      <c r="B533" s="280">
        <v>2210103</v>
      </c>
      <c r="C533" s="263" t="s">
        <v>506</v>
      </c>
      <c r="D533" s="278">
        <v>214</v>
      </c>
    </row>
    <row r="534" s="264" customFormat="1" ht="18.75" customHeight="1" spans="1:4">
      <c r="A534" s="276">
        <f t="shared" si="8"/>
        <v>7</v>
      </c>
      <c r="B534" s="280">
        <v>2210105</v>
      </c>
      <c r="C534" s="263" t="s">
        <v>507</v>
      </c>
      <c r="D534" s="278">
        <v>0</v>
      </c>
    </row>
    <row r="535" s="264" customFormat="1" ht="18.75" customHeight="1" spans="1:4">
      <c r="A535" s="276">
        <f t="shared" si="8"/>
        <v>7</v>
      </c>
      <c r="B535" s="280">
        <v>2210108</v>
      </c>
      <c r="C535" s="263" t="s">
        <v>508</v>
      </c>
      <c r="D535" s="278">
        <v>0</v>
      </c>
    </row>
    <row r="536" s="264" customFormat="1" ht="18.75" customHeight="1" spans="1:4">
      <c r="A536" s="276">
        <f t="shared" si="8"/>
        <v>7</v>
      </c>
      <c r="B536" s="280">
        <v>2210199</v>
      </c>
      <c r="C536" s="263" t="s">
        <v>509</v>
      </c>
      <c r="D536" s="278">
        <v>2327</v>
      </c>
    </row>
    <row r="537" s="264" customFormat="1" ht="18.75" customHeight="1" spans="1:4">
      <c r="A537" s="276">
        <f t="shared" si="8"/>
        <v>5</v>
      </c>
      <c r="B537" s="280">
        <v>22102</v>
      </c>
      <c r="C537" s="262" t="s">
        <v>510</v>
      </c>
      <c r="D537" s="278">
        <v>16957</v>
      </c>
    </row>
    <row r="538" s="264" customFormat="1" ht="18.75" customHeight="1" spans="1:4">
      <c r="A538" s="276">
        <f t="shared" si="8"/>
        <v>7</v>
      </c>
      <c r="B538" s="280">
        <v>2210201</v>
      </c>
      <c r="C538" s="263" t="s">
        <v>511</v>
      </c>
      <c r="D538" s="278">
        <v>16957</v>
      </c>
    </row>
    <row r="539" s="264" customFormat="1" ht="18.75" customHeight="1" spans="1:4">
      <c r="A539" s="276">
        <f t="shared" si="8"/>
        <v>3</v>
      </c>
      <c r="B539" s="280">
        <v>222</v>
      </c>
      <c r="C539" s="262" t="s">
        <v>57</v>
      </c>
      <c r="D539" s="278">
        <v>2421</v>
      </c>
    </row>
    <row r="540" s="264" customFormat="1" ht="18.75" customHeight="1" spans="1:4">
      <c r="A540" s="276">
        <f t="shared" si="8"/>
        <v>5</v>
      </c>
      <c r="B540" s="280">
        <v>22201</v>
      </c>
      <c r="C540" s="262" t="s">
        <v>512</v>
      </c>
      <c r="D540" s="278">
        <v>119</v>
      </c>
    </row>
    <row r="541" s="264" customFormat="1" ht="18.75" customHeight="1" spans="1:4">
      <c r="A541" s="276">
        <f t="shared" si="8"/>
        <v>7</v>
      </c>
      <c r="B541" s="280">
        <v>2220199</v>
      </c>
      <c r="C541" s="263" t="s">
        <v>513</v>
      </c>
      <c r="D541" s="278">
        <v>84</v>
      </c>
    </row>
    <row r="542" s="264" customFormat="1" ht="18.75" customHeight="1" spans="1:4">
      <c r="A542" s="276">
        <f t="shared" si="8"/>
        <v>5</v>
      </c>
      <c r="B542" s="280">
        <v>22204</v>
      </c>
      <c r="C542" s="262" t="s">
        <v>514</v>
      </c>
      <c r="D542" s="278">
        <v>1342</v>
      </c>
    </row>
    <row r="543" s="264" customFormat="1" ht="18.75" customHeight="1" spans="1:4">
      <c r="A543" s="276">
        <f t="shared" si="8"/>
        <v>7</v>
      </c>
      <c r="B543" s="280">
        <v>2220403</v>
      </c>
      <c r="C543" s="263" t="s">
        <v>515</v>
      </c>
      <c r="D543" s="278">
        <v>0</v>
      </c>
    </row>
    <row r="544" s="264" customFormat="1" ht="18.75" customHeight="1" spans="1:4">
      <c r="A544" s="276">
        <f t="shared" si="8"/>
        <v>7</v>
      </c>
      <c r="B544" s="280">
        <v>2220499</v>
      </c>
      <c r="C544" s="263" t="s">
        <v>516</v>
      </c>
      <c r="D544" s="278">
        <v>1342</v>
      </c>
    </row>
    <row r="545" s="264" customFormat="1" ht="18.75" customHeight="1" spans="1:4">
      <c r="A545" s="276">
        <f t="shared" si="8"/>
        <v>5</v>
      </c>
      <c r="B545" s="280">
        <v>22205</v>
      </c>
      <c r="C545" s="262" t="s">
        <v>517</v>
      </c>
      <c r="D545" s="278">
        <v>960</v>
      </c>
    </row>
    <row r="546" s="264" customFormat="1" ht="18.75" customHeight="1" spans="1:4">
      <c r="A546" s="276">
        <f t="shared" si="8"/>
        <v>7</v>
      </c>
      <c r="B546" s="280">
        <v>2220599</v>
      </c>
      <c r="C546" s="263" t="s">
        <v>518</v>
      </c>
      <c r="D546" s="278">
        <v>960</v>
      </c>
    </row>
    <row r="547" s="264" customFormat="1" ht="18.75" customHeight="1" spans="1:4">
      <c r="A547" s="276">
        <f t="shared" si="8"/>
        <v>3</v>
      </c>
      <c r="B547" s="280">
        <v>224</v>
      </c>
      <c r="C547" s="262" t="s">
        <v>59</v>
      </c>
      <c r="D547" s="278">
        <v>9918</v>
      </c>
    </row>
    <row r="548" s="264" customFormat="1" ht="18.75" customHeight="1" spans="1:4">
      <c r="A548" s="276">
        <f t="shared" si="8"/>
        <v>5</v>
      </c>
      <c r="B548" s="280">
        <v>22401</v>
      </c>
      <c r="C548" s="262" t="s">
        <v>519</v>
      </c>
      <c r="D548" s="278">
        <v>3584</v>
      </c>
    </row>
    <row r="549" s="264" customFormat="1" ht="18.75" customHeight="1" spans="1:4">
      <c r="A549" s="276">
        <f t="shared" si="8"/>
        <v>7</v>
      </c>
      <c r="B549" s="280">
        <v>2240101</v>
      </c>
      <c r="C549" s="263" t="s">
        <v>93</v>
      </c>
      <c r="D549" s="278">
        <v>1099</v>
      </c>
    </row>
    <row r="550" s="264" customFormat="1" ht="18.75" customHeight="1" spans="1:4">
      <c r="A550" s="276">
        <f t="shared" si="8"/>
        <v>7</v>
      </c>
      <c r="B550" s="280">
        <v>2240102</v>
      </c>
      <c r="C550" s="263" t="s">
        <v>94</v>
      </c>
      <c r="D550" s="278">
        <v>507</v>
      </c>
    </row>
    <row r="551" s="264" customFormat="1" ht="18.75" customHeight="1" spans="1:4">
      <c r="A551" s="276">
        <f t="shared" si="8"/>
        <v>7</v>
      </c>
      <c r="B551" s="280">
        <v>2240150</v>
      </c>
      <c r="C551" s="263" t="s">
        <v>98</v>
      </c>
      <c r="D551" s="278">
        <v>545</v>
      </c>
    </row>
    <row r="552" s="264" customFormat="1" ht="18.75" customHeight="1" spans="1:4">
      <c r="A552" s="276">
        <f t="shared" si="8"/>
        <v>7</v>
      </c>
      <c r="B552" s="280">
        <v>2240199</v>
      </c>
      <c r="C552" s="263" t="s">
        <v>520</v>
      </c>
      <c r="D552" s="278">
        <v>1016</v>
      </c>
    </row>
    <row r="553" s="264" customFormat="1" ht="18.75" customHeight="1" spans="1:4">
      <c r="A553" s="276">
        <f t="shared" si="8"/>
        <v>5</v>
      </c>
      <c r="B553" s="280">
        <v>22402</v>
      </c>
      <c r="C553" s="262" t="s">
        <v>521</v>
      </c>
      <c r="D553" s="278">
        <v>2780</v>
      </c>
    </row>
    <row r="554" s="264" customFormat="1" ht="18.75" customHeight="1" spans="1:4">
      <c r="A554" s="276">
        <f t="shared" si="8"/>
        <v>7</v>
      </c>
      <c r="B554" s="280">
        <v>2240201</v>
      </c>
      <c r="C554" s="263" t="s">
        <v>93</v>
      </c>
      <c r="D554" s="278">
        <v>2553</v>
      </c>
    </row>
    <row r="555" s="264" customFormat="1" ht="18.75" customHeight="1" spans="1:4">
      <c r="A555" s="276">
        <f t="shared" si="8"/>
        <v>7</v>
      </c>
      <c r="B555" s="280">
        <v>2240204</v>
      </c>
      <c r="C555" s="263" t="s">
        <v>522</v>
      </c>
      <c r="D555" s="278">
        <v>181</v>
      </c>
    </row>
    <row r="556" s="264" customFormat="1" ht="18.75" customHeight="1" spans="1:4">
      <c r="A556" s="276">
        <f t="shared" si="8"/>
        <v>5</v>
      </c>
      <c r="B556" s="280">
        <v>22405</v>
      </c>
      <c r="C556" s="262" t="s">
        <v>523</v>
      </c>
      <c r="D556" s="278">
        <v>15</v>
      </c>
    </row>
    <row r="557" s="264" customFormat="1" ht="18.75" customHeight="1" spans="1:4">
      <c r="A557" s="276">
        <f t="shared" si="8"/>
        <v>7</v>
      </c>
      <c r="B557" s="280">
        <v>2240504</v>
      </c>
      <c r="C557" s="263" t="s">
        <v>524</v>
      </c>
      <c r="D557" s="278">
        <v>15</v>
      </c>
    </row>
    <row r="558" s="264" customFormat="1" ht="18.75" customHeight="1" spans="1:4">
      <c r="A558" s="276">
        <f t="shared" si="8"/>
        <v>5</v>
      </c>
      <c r="B558" s="280">
        <v>22406</v>
      </c>
      <c r="C558" s="262" t="s">
        <v>525</v>
      </c>
      <c r="D558" s="278">
        <v>3539</v>
      </c>
    </row>
    <row r="559" s="264" customFormat="1" ht="18.75" customHeight="1" spans="1:4">
      <c r="A559" s="276">
        <f t="shared" si="8"/>
        <v>7</v>
      </c>
      <c r="B559" s="280">
        <v>2240601</v>
      </c>
      <c r="C559" s="263" t="s">
        <v>526</v>
      </c>
      <c r="D559" s="278">
        <v>3527</v>
      </c>
    </row>
    <row r="560" s="264" customFormat="1" ht="18.75" customHeight="1" spans="1:4">
      <c r="A560" s="276">
        <f t="shared" si="8"/>
        <v>7</v>
      </c>
      <c r="B560" s="280">
        <v>2240699</v>
      </c>
      <c r="C560" s="263" t="s">
        <v>527</v>
      </c>
      <c r="D560" s="278">
        <v>12</v>
      </c>
    </row>
    <row r="561" s="264" customFormat="1" ht="18.75" customHeight="1" spans="1:4">
      <c r="A561" s="276">
        <f t="shared" si="8"/>
        <v>5</v>
      </c>
      <c r="B561" s="280">
        <v>22407</v>
      </c>
      <c r="C561" s="262" t="s">
        <v>528</v>
      </c>
      <c r="D561" s="278">
        <v>0</v>
      </c>
    </row>
    <row r="562" s="264" customFormat="1" ht="18.75" customHeight="1" spans="1:4">
      <c r="A562" s="276">
        <f t="shared" si="8"/>
        <v>7</v>
      </c>
      <c r="B562" s="280">
        <v>2240701</v>
      </c>
      <c r="C562" s="263" t="s">
        <v>529</v>
      </c>
      <c r="D562" s="278"/>
    </row>
    <row r="563" s="264" customFormat="1" ht="18.75" customHeight="1" spans="1:4">
      <c r="A563" s="276">
        <f t="shared" si="8"/>
        <v>7</v>
      </c>
      <c r="B563" s="280">
        <v>2240702</v>
      </c>
      <c r="C563" s="263" t="s">
        <v>530</v>
      </c>
      <c r="D563" s="278"/>
    </row>
    <row r="564" s="264" customFormat="1" ht="18.75" customHeight="1" spans="1:4">
      <c r="A564" s="276">
        <f t="shared" si="8"/>
        <v>7</v>
      </c>
      <c r="B564" s="280">
        <v>2240703</v>
      </c>
      <c r="C564" s="263" t="s">
        <v>531</v>
      </c>
      <c r="D564" s="278">
        <v>0</v>
      </c>
    </row>
    <row r="565" s="264" customFormat="1" ht="18.75" customHeight="1" spans="1:4">
      <c r="A565" s="276">
        <f t="shared" si="8"/>
        <v>7</v>
      </c>
      <c r="B565" s="280">
        <v>2240704</v>
      </c>
      <c r="C565" s="263" t="s">
        <v>532</v>
      </c>
      <c r="D565" s="278">
        <v>0</v>
      </c>
    </row>
    <row r="566" s="264" customFormat="1" ht="18.75" customHeight="1" spans="1:4">
      <c r="A566" s="276">
        <f t="shared" si="8"/>
        <v>3</v>
      </c>
      <c r="B566" s="280">
        <v>229</v>
      </c>
      <c r="C566" s="262" t="s">
        <v>533</v>
      </c>
      <c r="D566" s="278">
        <v>0</v>
      </c>
    </row>
    <row r="567" s="264" customFormat="1" ht="18.75" customHeight="1" spans="1:4">
      <c r="A567" s="276">
        <f t="shared" si="8"/>
        <v>5</v>
      </c>
      <c r="B567" s="280">
        <v>22999</v>
      </c>
      <c r="C567" s="262" t="s">
        <v>534</v>
      </c>
      <c r="D567" s="278">
        <v>0</v>
      </c>
    </row>
    <row r="568" s="264" customFormat="1" ht="18.75" customHeight="1" spans="1:4">
      <c r="A568" s="276">
        <f t="shared" si="8"/>
        <v>7</v>
      </c>
      <c r="B568" s="280">
        <v>2299901</v>
      </c>
      <c r="C568" s="263" t="s">
        <v>535</v>
      </c>
      <c r="D568" s="278"/>
    </row>
    <row r="569" s="264" customFormat="1" ht="18.75" customHeight="1" spans="1:4">
      <c r="A569" s="276">
        <f t="shared" si="8"/>
        <v>3</v>
      </c>
      <c r="B569" s="280">
        <v>232</v>
      </c>
      <c r="C569" s="262" t="s">
        <v>536</v>
      </c>
      <c r="D569" s="278">
        <v>19599</v>
      </c>
    </row>
    <row r="570" s="264" customFormat="1" ht="18.75" customHeight="1" spans="1:4">
      <c r="A570" s="276">
        <f t="shared" si="8"/>
        <v>5</v>
      </c>
      <c r="B570" s="280">
        <v>23203</v>
      </c>
      <c r="C570" s="262" t="s">
        <v>537</v>
      </c>
      <c r="D570" s="278">
        <v>19599</v>
      </c>
    </row>
    <row r="571" s="264" customFormat="1" ht="18.75" customHeight="1" spans="1:4">
      <c r="A571" s="276">
        <f t="shared" si="8"/>
        <v>7</v>
      </c>
      <c r="B571" s="280">
        <v>2320301</v>
      </c>
      <c r="C571" s="263" t="s">
        <v>538</v>
      </c>
      <c r="D571" s="278">
        <v>19403</v>
      </c>
    </row>
    <row r="572" s="264" customFormat="1" ht="18.75" customHeight="1" spans="1:4">
      <c r="A572" s="276">
        <f t="shared" si="8"/>
        <v>7</v>
      </c>
      <c r="B572" s="280">
        <v>2320303</v>
      </c>
      <c r="C572" s="263" t="s">
        <v>539</v>
      </c>
      <c r="D572" s="278">
        <v>196</v>
      </c>
    </row>
    <row r="573" s="264" customFormat="1" ht="18.75" customHeight="1" spans="1:4">
      <c r="A573" s="276">
        <f t="shared" si="8"/>
        <v>3</v>
      </c>
      <c r="B573" s="280">
        <v>233</v>
      </c>
      <c r="C573" s="262" t="s">
        <v>540</v>
      </c>
      <c r="D573" s="278">
        <v>6</v>
      </c>
    </row>
    <row r="574" s="264" customFormat="1" ht="18.75" customHeight="1" spans="1:4">
      <c r="A574" s="276">
        <f t="shared" si="8"/>
        <v>5</v>
      </c>
      <c r="B574" s="280">
        <v>23303</v>
      </c>
      <c r="C574" s="262" t="s">
        <v>541</v>
      </c>
      <c r="D574" s="278">
        <v>6</v>
      </c>
    </row>
  </sheetData>
  <autoFilter ref="A5:X574">
    <extLst/>
  </autoFilter>
  <mergeCells count="3">
    <mergeCell ref="C1:D1"/>
    <mergeCell ref="C2:D2"/>
    <mergeCell ref="C3:D3"/>
  </mergeCells>
  <printOptions horizontalCentered="1"/>
  <pageMargins left="1.10208333333333" right="1.02361111111111" top="1.45625" bottom="1.37777777777778" header="0" footer="0.236111111111111"/>
  <pageSetup paperSize="9" firstPageNumber="22" fitToHeight="0" orientation="portrait" useFirstPageNumber="1"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2"/>
  <sheetViews>
    <sheetView topLeftCell="C1" workbookViewId="0">
      <selection activeCell="F16" sqref="F16"/>
    </sheetView>
  </sheetViews>
  <sheetFormatPr defaultColWidth="9" defaultRowHeight="14.25" outlineLevelCol="3"/>
  <cols>
    <col min="1" max="1" width="9" style="255" hidden="1" customWidth="1"/>
    <col min="2" max="2" width="15.25" style="255" hidden="1" customWidth="1"/>
    <col min="3" max="3" width="50.5" style="255" customWidth="1"/>
    <col min="4" max="4" width="25.125" style="256" customWidth="1"/>
    <col min="5" max="16384" width="9" style="255"/>
  </cols>
  <sheetData>
    <row r="1" ht="27" customHeight="1" spans="3:4">
      <c r="C1" s="104" t="s">
        <v>542</v>
      </c>
      <c r="D1" s="104"/>
    </row>
    <row r="2" ht="26.25" customHeight="1" spans="3:4">
      <c r="C2" s="257" t="s">
        <v>543</v>
      </c>
      <c r="D2" s="105"/>
    </row>
    <row r="3" ht="21" customHeight="1" spans="3:4">
      <c r="C3" s="258" t="s">
        <v>544</v>
      </c>
      <c r="D3" s="258"/>
    </row>
    <row r="4" s="158" customFormat="1" ht="17.25" customHeight="1" spans="3:4">
      <c r="C4" s="259"/>
      <c r="D4" s="24" t="s">
        <v>3</v>
      </c>
    </row>
    <row r="5" s="158" customFormat="1" ht="20" customHeight="1" spans="2:4">
      <c r="B5" s="158" t="s">
        <v>545</v>
      </c>
      <c r="C5" s="131" t="s">
        <v>91</v>
      </c>
      <c r="D5" s="131" t="s">
        <v>9</v>
      </c>
    </row>
    <row r="6" s="158" customFormat="1" ht="21" customHeight="1" spans="3:4">
      <c r="C6" s="260" t="s">
        <v>546</v>
      </c>
      <c r="D6" s="261">
        <f>D7+D12+D23+D29+D33+D35+D40</f>
        <v>422132</v>
      </c>
    </row>
    <row r="7" s="158" customFormat="1" ht="21" customHeight="1" spans="1:4">
      <c r="A7" s="158">
        <v>3</v>
      </c>
      <c r="B7" s="158">
        <v>501</v>
      </c>
      <c r="C7" s="262" t="s">
        <v>547</v>
      </c>
      <c r="D7" s="261">
        <f>SUM(D8:D11)</f>
        <v>75644</v>
      </c>
    </row>
    <row r="8" s="158" customFormat="1" ht="21" customHeight="1" spans="1:4">
      <c r="A8" s="158">
        <v>5</v>
      </c>
      <c r="B8" s="158">
        <v>50101</v>
      </c>
      <c r="C8" s="263" t="s">
        <v>548</v>
      </c>
      <c r="D8" s="261">
        <v>43018</v>
      </c>
    </row>
    <row r="9" s="158" customFormat="1" ht="21" customHeight="1" spans="1:4">
      <c r="A9" s="158">
        <v>5</v>
      </c>
      <c r="B9" s="158">
        <v>50102</v>
      </c>
      <c r="C9" s="263" t="s">
        <v>549</v>
      </c>
      <c r="D9" s="261">
        <v>13409</v>
      </c>
    </row>
    <row r="10" s="158" customFormat="1" ht="21" customHeight="1" spans="1:4">
      <c r="A10" s="158">
        <v>5</v>
      </c>
      <c r="B10" s="158">
        <v>50103</v>
      </c>
      <c r="C10" s="263" t="s">
        <v>511</v>
      </c>
      <c r="D10" s="261">
        <v>4111</v>
      </c>
    </row>
    <row r="11" s="158" customFormat="1" ht="21" customHeight="1" spans="1:4">
      <c r="A11" s="158">
        <v>5</v>
      </c>
      <c r="B11" s="158">
        <v>50199</v>
      </c>
      <c r="C11" s="263" t="s">
        <v>550</v>
      </c>
      <c r="D11" s="261">
        <v>15106</v>
      </c>
    </row>
    <row r="12" s="158" customFormat="1" ht="21" customHeight="1" spans="1:4">
      <c r="A12" s="158">
        <v>3</v>
      </c>
      <c r="B12" s="158">
        <v>502</v>
      </c>
      <c r="C12" s="262" t="s">
        <v>551</v>
      </c>
      <c r="D12" s="261">
        <f>SUM(D13:D22)</f>
        <v>19848</v>
      </c>
    </row>
    <row r="13" s="158" customFormat="1" ht="21" customHeight="1" spans="1:4">
      <c r="A13" s="158">
        <v>5</v>
      </c>
      <c r="B13" s="158">
        <v>50201</v>
      </c>
      <c r="C13" s="263" t="s">
        <v>552</v>
      </c>
      <c r="D13" s="261">
        <v>11248</v>
      </c>
    </row>
    <row r="14" s="158" customFormat="1" ht="21" customHeight="1" spans="1:4">
      <c r="A14" s="158">
        <v>5</v>
      </c>
      <c r="B14" s="158">
        <v>50202</v>
      </c>
      <c r="C14" s="263" t="s">
        <v>553</v>
      </c>
      <c r="D14" s="261">
        <v>50</v>
      </c>
    </row>
    <row r="15" s="158" customFormat="1" ht="21" customHeight="1" spans="1:4">
      <c r="A15" s="158">
        <v>5</v>
      </c>
      <c r="B15" s="158">
        <v>50203</v>
      </c>
      <c r="C15" s="263" t="s">
        <v>554</v>
      </c>
      <c r="D15" s="261">
        <v>639</v>
      </c>
    </row>
    <row r="16" s="158" customFormat="1" ht="21" customHeight="1" spans="1:4">
      <c r="A16" s="158">
        <v>5</v>
      </c>
      <c r="B16" s="158">
        <v>50204</v>
      </c>
      <c r="C16" s="263" t="s">
        <v>555</v>
      </c>
      <c r="D16" s="261">
        <v>10</v>
      </c>
    </row>
    <row r="17" s="158" customFormat="1" ht="21" customHeight="1" spans="1:4">
      <c r="A17" s="158">
        <v>5</v>
      </c>
      <c r="B17" s="158">
        <v>50205</v>
      </c>
      <c r="C17" s="263" t="s">
        <v>556</v>
      </c>
      <c r="D17" s="261">
        <v>258</v>
      </c>
    </row>
    <row r="18" s="158" customFormat="1" ht="21" customHeight="1" spans="1:4">
      <c r="A18" s="158">
        <v>5</v>
      </c>
      <c r="B18" s="158">
        <v>50206</v>
      </c>
      <c r="C18" s="263" t="s">
        <v>557</v>
      </c>
      <c r="D18" s="261">
        <v>115</v>
      </c>
    </row>
    <row r="19" s="158" customFormat="1" ht="21" customHeight="1" spans="1:4">
      <c r="A19" s="158">
        <v>5</v>
      </c>
      <c r="B19" s="158">
        <v>50207</v>
      </c>
      <c r="C19" s="263" t="s">
        <v>558</v>
      </c>
      <c r="D19" s="261"/>
    </row>
    <row r="20" s="158" customFormat="1" ht="21" customHeight="1" spans="1:4">
      <c r="A20" s="158">
        <v>5</v>
      </c>
      <c r="B20" s="158">
        <v>50208</v>
      </c>
      <c r="C20" s="263" t="s">
        <v>559</v>
      </c>
      <c r="D20" s="261">
        <v>438</v>
      </c>
    </row>
    <row r="21" s="158" customFormat="1" ht="21" customHeight="1" spans="1:4">
      <c r="A21" s="158">
        <v>5</v>
      </c>
      <c r="B21" s="158">
        <v>50209</v>
      </c>
      <c r="C21" s="263" t="s">
        <v>560</v>
      </c>
      <c r="D21" s="261">
        <v>160</v>
      </c>
    </row>
    <row r="22" s="158" customFormat="1" ht="21" customHeight="1" spans="1:4">
      <c r="A22" s="158">
        <v>5</v>
      </c>
      <c r="B22" s="158">
        <v>50299</v>
      </c>
      <c r="C22" s="263" t="s">
        <v>561</v>
      </c>
      <c r="D22" s="261">
        <v>6930</v>
      </c>
    </row>
    <row r="23" s="158" customFormat="1" ht="21" customHeight="1" spans="1:4">
      <c r="A23" s="158">
        <v>3</v>
      </c>
      <c r="B23" s="158">
        <v>503</v>
      </c>
      <c r="C23" s="262" t="s">
        <v>562</v>
      </c>
      <c r="D23" s="261">
        <f>SUM(D24:D28)</f>
        <v>166</v>
      </c>
    </row>
    <row r="24" s="158" customFormat="1" ht="21" customHeight="1" spans="1:4">
      <c r="A24" s="158">
        <v>5</v>
      </c>
      <c r="B24" s="158">
        <v>50302</v>
      </c>
      <c r="C24" s="263" t="s">
        <v>563</v>
      </c>
      <c r="D24" s="261"/>
    </row>
    <row r="25" s="158" customFormat="1" ht="21" customHeight="1" spans="1:4">
      <c r="A25" s="158">
        <v>5</v>
      </c>
      <c r="B25" s="158">
        <v>50303</v>
      </c>
      <c r="C25" s="263" t="s">
        <v>564</v>
      </c>
      <c r="D25" s="261"/>
    </row>
    <row r="26" s="158" customFormat="1" ht="21" customHeight="1" spans="1:4">
      <c r="A26" s="158">
        <v>5</v>
      </c>
      <c r="B26" s="158">
        <v>50306</v>
      </c>
      <c r="C26" s="263" t="s">
        <v>565</v>
      </c>
      <c r="D26" s="261">
        <v>100</v>
      </c>
    </row>
    <row r="27" s="158" customFormat="1" ht="21" customHeight="1" spans="1:4">
      <c r="A27" s="158">
        <v>5</v>
      </c>
      <c r="B27" s="158">
        <v>50307</v>
      </c>
      <c r="C27" s="263" t="s">
        <v>566</v>
      </c>
      <c r="D27" s="261"/>
    </row>
    <row r="28" s="158" customFormat="1" ht="21" customHeight="1" spans="1:4">
      <c r="A28" s="158">
        <v>5</v>
      </c>
      <c r="B28" s="158">
        <v>50399</v>
      </c>
      <c r="C28" s="263" t="s">
        <v>567</v>
      </c>
      <c r="D28" s="261">
        <v>66</v>
      </c>
    </row>
    <row r="29" s="158" customFormat="1" ht="21" customHeight="1" spans="1:4">
      <c r="A29" s="158">
        <v>3</v>
      </c>
      <c r="B29" s="158">
        <v>505</v>
      </c>
      <c r="C29" s="262" t="s">
        <v>568</v>
      </c>
      <c r="D29" s="261">
        <f>SUM(D30:D32)</f>
        <v>285679</v>
      </c>
    </row>
    <row r="30" s="158" customFormat="1" ht="21" customHeight="1" spans="1:4">
      <c r="A30" s="158">
        <v>5</v>
      </c>
      <c r="B30" s="158">
        <v>50501</v>
      </c>
      <c r="C30" s="263" t="s">
        <v>569</v>
      </c>
      <c r="D30" s="261">
        <v>261795</v>
      </c>
    </row>
    <row r="31" s="158" customFormat="1" ht="21" customHeight="1" spans="1:4">
      <c r="A31" s="158">
        <v>5</v>
      </c>
      <c r="B31" s="158">
        <v>50502</v>
      </c>
      <c r="C31" s="263" t="s">
        <v>570</v>
      </c>
      <c r="D31" s="261">
        <v>23884</v>
      </c>
    </row>
    <row r="32" s="158" customFormat="1" ht="21" customHeight="1" spans="1:4">
      <c r="A32" s="158">
        <v>5</v>
      </c>
      <c r="B32" s="158">
        <v>50599</v>
      </c>
      <c r="C32" s="263" t="s">
        <v>571</v>
      </c>
      <c r="D32" s="261"/>
    </row>
    <row r="33" s="158" customFormat="1" ht="21" customHeight="1" spans="1:4">
      <c r="A33" s="158">
        <v>3</v>
      </c>
      <c r="B33" s="158">
        <v>506</v>
      </c>
      <c r="C33" s="262" t="s">
        <v>572</v>
      </c>
      <c r="D33" s="261">
        <f>SUM(D34)</f>
        <v>0</v>
      </c>
    </row>
    <row r="34" s="158" customFormat="1" ht="21" customHeight="1" spans="1:4">
      <c r="A34" s="158">
        <v>5</v>
      </c>
      <c r="B34" s="158">
        <v>50601</v>
      </c>
      <c r="C34" s="263" t="s">
        <v>573</v>
      </c>
      <c r="D34" s="261"/>
    </row>
    <row r="35" s="158" customFormat="1" ht="21" customHeight="1" spans="1:4">
      <c r="A35" s="158">
        <v>3</v>
      </c>
      <c r="B35" s="158">
        <v>509</v>
      </c>
      <c r="C35" s="262" t="s">
        <v>574</v>
      </c>
      <c r="D35" s="261">
        <f>SUM(D36:D39)</f>
        <v>40795</v>
      </c>
    </row>
    <row r="36" s="158" customFormat="1" ht="21" customHeight="1" spans="1:4">
      <c r="A36" s="158">
        <v>5</v>
      </c>
      <c r="B36" s="158">
        <v>50901</v>
      </c>
      <c r="C36" s="263" t="s">
        <v>575</v>
      </c>
      <c r="D36" s="261">
        <v>8140</v>
      </c>
    </row>
    <row r="37" s="158" customFormat="1" ht="21" customHeight="1" spans="1:4">
      <c r="A37" s="158">
        <v>5</v>
      </c>
      <c r="B37" s="158">
        <v>50902</v>
      </c>
      <c r="C37" s="263" t="s">
        <v>576</v>
      </c>
      <c r="D37" s="261"/>
    </row>
    <row r="38" s="158" customFormat="1" ht="21" customHeight="1" spans="1:4">
      <c r="A38" s="158">
        <v>5</v>
      </c>
      <c r="B38" s="158">
        <v>50905</v>
      </c>
      <c r="C38" s="263" t="s">
        <v>577</v>
      </c>
      <c r="D38" s="261">
        <v>3243</v>
      </c>
    </row>
    <row r="39" s="158" customFormat="1" ht="21" customHeight="1" spans="1:4">
      <c r="A39" s="158">
        <v>5</v>
      </c>
      <c r="B39" s="158">
        <v>50999</v>
      </c>
      <c r="C39" s="263" t="s">
        <v>578</v>
      </c>
      <c r="D39" s="261">
        <v>29412</v>
      </c>
    </row>
    <row r="40" s="158" customFormat="1" ht="21" customHeight="1" spans="1:4">
      <c r="A40" s="158">
        <v>3</v>
      </c>
      <c r="B40" s="158">
        <v>599</v>
      </c>
      <c r="C40" s="262" t="s">
        <v>579</v>
      </c>
      <c r="D40" s="261">
        <f>SUM(D41)</f>
        <v>0</v>
      </c>
    </row>
    <row r="41" s="158" customFormat="1" ht="21" customHeight="1" spans="1:4">
      <c r="A41" s="158">
        <v>5</v>
      </c>
      <c r="B41" s="158">
        <v>59999</v>
      </c>
      <c r="C41" s="263" t="s">
        <v>580</v>
      </c>
      <c r="D41" s="261">
        <v>0</v>
      </c>
    </row>
    <row r="42" ht="34.5" customHeight="1" spans="3:4">
      <c r="C42" s="254" t="s">
        <v>581</v>
      </c>
      <c r="D42" s="254"/>
    </row>
  </sheetData>
  <mergeCells count="4">
    <mergeCell ref="C1:D1"/>
    <mergeCell ref="C2:D2"/>
    <mergeCell ref="C3:D3"/>
    <mergeCell ref="C42:D42"/>
  </mergeCells>
  <printOptions horizontalCentered="1"/>
  <pageMargins left="1.10208333333333" right="1.02361111111111" top="1.45625" bottom="1.37777777777778" header="0" footer="0.236111111111111"/>
  <pageSetup paperSize="9" firstPageNumber="22" fitToHeight="0" orientation="portrait" useFirstPageNumber="1"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72"/>
  <sheetViews>
    <sheetView workbookViewId="0">
      <selection activeCell="F16" sqref="F16"/>
    </sheetView>
  </sheetViews>
  <sheetFormatPr defaultColWidth="9" defaultRowHeight="14.25" outlineLevelCol="4"/>
  <cols>
    <col min="1" max="1" width="26.625" style="229" customWidth="1"/>
    <col min="2" max="2" width="11.5" style="229" customWidth="1"/>
    <col min="3" max="3" width="16.75" style="229" hidden="1" customWidth="1"/>
    <col min="4" max="4" width="29.875" style="230" customWidth="1"/>
    <col min="5" max="5" width="10.875" style="231" customWidth="1"/>
    <col min="6" max="16384" width="9" style="231"/>
  </cols>
  <sheetData>
    <row r="1" ht="23.25" customHeight="1" spans="1:5">
      <c r="A1" s="232" t="s">
        <v>582</v>
      </c>
      <c r="B1" s="232"/>
      <c r="C1" s="232"/>
      <c r="D1" s="232"/>
      <c r="E1" s="104"/>
    </row>
    <row r="2" ht="24" customHeight="1" spans="1:5">
      <c r="A2" s="233" t="s">
        <v>583</v>
      </c>
      <c r="B2" s="233"/>
      <c r="C2" s="233"/>
      <c r="D2" s="233"/>
      <c r="E2" s="183"/>
    </row>
    <row r="3" s="227" customFormat="1" ht="16.5" customHeight="1" spans="1:5">
      <c r="A3" s="234"/>
      <c r="B3" s="234"/>
      <c r="C3" s="234"/>
      <c r="D3" s="235"/>
      <c r="E3" s="122" t="s">
        <v>3</v>
      </c>
    </row>
    <row r="4" s="227" customFormat="1" ht="24" customHeight="1" spans="1:5">
      <c r="A4" s="236" t="s">
        <v>584</v>
      </c>
      <c r="B4" s="236" t="s">
        <v>9</v>
      </c>
      <c r="C4" s="236" t="s">
        <v>585</v>
      </c>
      <c r="D4" s="236" t="s">
        <v>586</v>
      </c>
      <c r="E4" s="131" t="s">
        <v>9</v>
      </c>
    </row>
    <row r="5" s="228" customFormat="1" ht="21.95" customHeight="1" spans="1:5">
      <c r="A5" s="237" t="s">
        <v>587</v>
      </c>
      <c r="B5" s="238">
        <v>423582</v>
      </c>
      <c r="C5" s="239">
        <f>C6+C30</f>
        <v>14583997</v>
      </c>
      <c r="D5" s="237" t="s">
        <v>588</v>
      </c>
      <c r="E5" s="112">
        <v>83835</v>
      </c>
    </row>
    <row r="6" ht="35.1" customHeight="1" spans="1:5">
      <c r="A6" s="240" t="s">
        <v>589</v>
      </c>
      <c r="B6" s="238">
        <f>SUM(B7:B27)</f>
        <v>323271</v>
      </c>
      <c r="C6" s="241">
        <f>SUM(C7:C22,C29)</f>
        <v>12950338</v>
      </c>
      <c r="D6" s="240" t="s">
        <v>590</v>
      </c>
      <c r="E6" s="112">
        <f>SUM(E7:E11)</f>
        <v>75576</v>
      </c>
    </row>
    <row r="7" ht="21.95" customHeight="1" spans="1:5">
      <c r="A7" s="242" t="s">
        <v>591</v>
      </c>
      <c r="B7" s="243">
        <v>4030</v>
      </c>
      <c r="C7" s="244">
        <v>96779</v>
      </c>
      <c r="D7" s="242" t="s">
        <v>592</v>
      </c>
      <c r="E7" s="117">
        <v>57257</v>
      </c>
    </row>
    <row r="8" ht="24" customHeight="1" spans="1:5">
      <c r="A8" s="242" t="s">
        <v>593</v>
      </c>
      <c r="B8" s="243">
        <v>5694</v>
      </c>
      <c r="C8" s="244">
        <v>221100</v>
      </c>
      <c r="D8" s="242" t="s">
        <v>594</v>
      </c>
      <c r="E8" s="117">
        <v>5165</v>
      </c>
    </row>
    <row r="9" ht="32" customHeight="1" spans="1:5">
      <c r="A9" s="242" t="s">
        <v>595</v>
      </c>
      <c r="B9" s="243">
        <v>846</v>
      </c>
      <c r="C9" s="244">
        <v>494111</v>
      </c>
      <c r="D9" s="242" t="s">
        <v>596</v>
      </c>
      <c r="E9" s="117">
        <v>6955</v>
      </c>
    </row>
    <row r="10" ht="33" customHeight="1" spans="1:5">
      <c r="A10" s="242" t="s">
        <v>597</v>
      </c>
      <c r="B10" s="243">
        <v>25593</v>
      </c>
      <c r="C10" s="244">
        <v>202800</v>
      </c>
      <c r="D10" s="242" t="s">
        <v>598</v>
      </c>
      <c r="E10" s="117">
        <v>6082</v>
      </c>
    </row>
    <row r="11" ht="21" customHeight="1" spans="1:5">
      <c r="A11" s="242" t="s">
        <v>599</v>
      </c>
      <c r="B11" s="243">
        <v>994</v>
      </c>
      <c r="C11" s="244">
        <v>1338900</v>
      </c>
      <c r="D11" s="242" t="s">
        <v>600</v>
      </c>
      <c r="E11" s="117">
        <v>117</v>
      </c>
    </row>
    <row r="12" ht="21" customHeight="1" spans="1:5">
      <c r="A12" s="242" t="s">
        <v>601</v>
      </c>
      <c r="B12" s="243">
        <v>47064</v>
      </c>
      <c r="C12" s="244">
        <v>2893900</v>
      </c>
      <c r="D12" s="242"/>
      <c r="E12" s="245"/>
    </row>
    <row r="13" ht="33" customHeight="1" spans="1:5">
      <c r="A13" s="242" t="s">
        <v>602</v>
      </c>
      <c r="B13" s="243">
        <v>10242</v>
      </c>
      <c r="C13" s="244">
        <v>579578</v>
      </c>
      <c r="D13" s="246"/>
      <c r="E13" s="245"/>
    </row>
    <row r="14" ht="18" customHeight="1" spans="1:5">
      <c r="A14" s="242" t="s">
        <v>603</v>
      </c>
      <c r="B14" s="243">
        <v>21647</v>
      </c>
      <c r="C14" s="244">
        <v>84596</v>
      </c>
      <c r="D14" s="246"/>
      <c r="E14" s="245"/>
    </row>
    <row r="15" ht="32.1" customHeight="1" spans="1:5">
      <c r="A15" s="242" t="s">
        <v>604</v>
      </c>
      <c r="B15" s="243">
        <v>227</v>
      </c>
      <c r="C15" s="244">
        <v>57800</v>
      </c>
      <c r="D15" s="246"/>
      <c r="E15" s="245"/>
    </row>
    <row r="16" ht="32.1" customHeight="1" spans="1:5">
      <c r="A16" s="242" t="s">
        <v>605</v>
      </c>
      <c r="B16" s="243">
        <v>3900</v>
      </c>
      <c r="C16" s="244">
        <v>66599</v>
      </c>
      <c r="D16" s="246"/>
      <c r="E16" s="245"/>
    </row>
    <row r="17" ht="21.95" customHeight="1" spans="1:5">
      <c r="A17" s="242" t="s">
        <v>606</v>
      </c>
      <c r="B17" s="243">
        <v>28253</v>
      </c>
      <c r="C17" s="244">
        <v>257100</v>
      </c>
      <c r="D17" s="246"/>
      <c r="E17" s="245"/>
    </row>
    <row r="18" ht="36.75" customHeight="1" spans="1:5">
      <c r="A18" s="242" t="s">
        <v>607</v>
      </c>
      <c r="B18" s="243">
        <v>4330</v>
      </c>
      <c r="C18" s="244">
        <v>1237294</v>
      </c>
      <c r="D18" s="246"/>
      <c r="E18" s="245"/>
    </row>
    <row r="19" ht="35.1" customHeight="1" spans="1:5">
      <c r="A19" s="242" t="s">
        <v>608</v>
      </c>
      <c r="B19" s="243">
        <v>4058</v>
      </c>
      <c r="C19" s="244">
        <v>16485</v>
      </c>
      <c r="D19" s="246"/>
      <c r="E19" s="245"/>
    </row>
    <row r="20" ht="33.95" customHeight="1" spans="1:5">
      <c r="A20" s="242" t="s">
        <v>609</v>
      </c>
      <c r="B20" s="243">
        <v>39161</v>
      </c>
      <c r="C20" s="244">
        <v>80374</v>
      </c>
      <c r="D20" s="246"/>
      <c r="E20" s="245"/>
    </row>
    <row r="21" ht="33.95" customHeight="1" spans="1:5">
      <c r="A21" s="247" t="s">
        <v>610</v>
      </c>
      <c r="B21" s="243">
        <v>967</v>
      </c>
      <c r="C21" s="244">
        <v>240747</v>
      </c>
      <c r="D21" s="246"/>
      <c r="E21" s="245"/>
    </row>
    <row r="22" ht="33.95" customHeight="1" spans="1:5">
      <c r="A22" s="242" t="s">
        <v>611</v>
      </c>
      <c r="B22" s="243">
        <v>54364</v>
      </c>
      <c r="C22" s="244">
        <f>SUM(C23:C28)</f>
        <v>5071606</v>
      </c>
      <c r="D22" s="248"/>
      <c r="E22" s="249"/>
    </row>
    <row r="23" ht="33.95" customHeight="1" spans="1:5">
      <c r="A23" s="242" t="s">
        <v>612</v>
      </c>
      <c r="B23" s="243">
        <v>34767</v>
      </c>
      <c r="C23" s="244">
        <v>169100</v>
      </c>
      <c r="D23" s="248"/>
      <c r="E23" s="249"/>
    </row>
    <row r="24" ht="33.95" customHeight="1" spans="1:5">
      <c r="A24" s="242" t="s">
        <v>613</v>
      </c>
      <c r="B24" s="243">
        <v>1834</v>
      </c>
      <c r="C24" s="244">
        <v>957600</v>
      </c>
      <c r="D24" s="248"/>
      <c r="E24" s="249"/>
    </row>
    <row r="25" ht="33.95" customHeight="1" spans="1:5">
      <c r="A25" s="242" t="s">
        <v>614</v>
      </c>
      <c r="B25" s="243">
        <v>33932</v>
      </c>
      <c r="C25" s="244">
        <v>5250</v>
      </c>
      <c r="D25" s="248"/>
      <c r="E25" s="249"/>
    </row>
    <row r="26" ht="33.95" customHeight="1" spans="1:5">
      <c r="A26" s="242" t="s">
        <v>615</v>
      </c>
      <c r="B26" s="243">
        <v>403</v>
      </c>
      <c r="C26" s="244">
        <v>49912</v>
      </c>
      <c r="D26" s="248"/>
      <c r="E26" s="249"/>
    </row>
    <row r="27" ht="32.1" customHeight="1" spans="1:5">
      <c r="A27" s="242" t="s">
        <v>616</v>
      </c>
      <c r="B27" s="243">
        <v>965</v>
      </c>
      <c r="C27" s="244">
        <v>3867814</v>
      </c>
      <c r="D27" s="248"/>
      <c r="E27" s="249"/>
    </row>
    <row r="28" ht="25.5" customHeight="1" spans="1:5">
      <c r="A28" s="250" t="s">
        <v>617</v>
      </c>
      <c r="B28" s="238">
        <f>SUM(B29:B47)</f>
        <v>100311</v>
      </c>
      <c r="C28" s="241">
        <v>21930</v>
      </c>
      <c r="D28" s="250" t="s">
        <v>618</v>
      </c>
      <c r="E28" s="112">
        <f>SUM(E29:E39)</f>
        <v>8259</v>
      </c>
    </row>
    <row r="29" ht="25.5" customHeight="1" spans="1:5">
      <c r="A29" s="242" t="s">
        <v>619</v>
      </c>
      <c r="B29" s="243">
        <v>100</v>
      </c>
      <c r="C29" s="244">
        <v>10569</v>
      </c>
      <c r="D29" s="242" t="s">
        <v>619</v>
      </c>
      <c r="E29" s="117">
        <v>1644</v>
      </c>
    </row>
    <row r="30" ht="25.5" customHeight="1" spans="1:5">
      <c r="A30" s="242" t="s">
        <v>620</v>
      </c>
      <c r="B30" s="243">
        <v>8</v>
      </c>
      <c r="C30" s="241">
        <v>1633659</v>
      </c>
      <c r="D30" s="242" t="s">
        <v>621</v>
      </c>
      <c r="E30" s="117">
        <v>176</v>
      </c>
    </row>
    <row r="31" ht="25.5" customHeight="1" spans="1:5">
      <c r="A31" s="242" t="s">
        <v>621</v>
      </c>
      <c r="B31" s="243">
        <v>2583</v>
      </c>
      <c r="C31" s="244">
        <v>13908</v>
      </c>
      <c r="D31" s="242" t="s">
        <v>622</v>
      </c>
      <c r="E31" s="117">
        <v>756</v>
      </c>
    </row>
    <row r="32" ht="25.5" customHeight="1" spans="1:5">
      <c r="A32" s="242" t="s">
        <v>623</v>
      </c>
      <c r="B32" s="243">
        <v>1534</v>
      </c>
      <c r="C32" s="244">
        <v>39165</v>
      </c>
      <c r="D32" s="242" t="s">
        <v>624</v>
      </c>
      <c r="E32" s="117">
        <v>16</v>
      </c>
    </row>
    <row r="33" ht="25.5" customHeight="1" spans="1:5">
      <c r="A33" s="242" t="s">
        <v>622</v>
      </c>
      <c r="B33" s="243">
        <v>1600</v>
      </c>
      <c r="C33" s="244">
        <v>43700</v>
      </c>
      <c r="D33" s="242" t="s">
        <v>625</v>
      </c>
      <c r="E33" s="117">
        <v>713</v>
      </c>
    </row>
    <row r="34" ht="25.5" customHeight="1" spans="1:5">
      <c r="A34" s="242" t="s">
        <v>624</v>
      </c>
      <c r="B34" s="243"/>
      <c r="C34" s="244">
        <v>9102</v>
      </c>
      <c r="D34" s="242" t="s">
        <v>626</v>
      </c>
      <c r="E34" s="117">
        <v>2480</v>
      </c>
    </row>
    <row r="35" ht="25.5" customHeight="1" spans="1:5">
      <c r="A35" s="242" t="s">
        <v>625</v>
      </c>
      <c r="B35" s="243">
        <v>2973</v>
      </c>
      <c r="C35" s="244">
        <v>23225</v>
      </c>
      <c r="D35" s="242" t="s">
        <v>627</v>
      </c>
      <c r="E35" s="117">
        <v>370</v>
      </c>
    </row>
    <row r="36" ht="25.5" customHeight="1" spans="1:5">
      <c r="A36" s="242" t="s">
        <v>626</v>
      </c>
      <c r="B36" s="243">
        <v>7851</v>
      </c>
      <c r="C36" s="244">
        <v>102895</v>
      </c>
      <c r="D36" s="242" t="s">
        <v>628</v>
      </c>
      <c r="E36" s="117">
        <v>966</v>
      </c>
    </row>
    <row r="37" ht="25.5" customHeight="1" spans="1:5">
      <c r="A37" s="242" t="s">
        <v>627</v>
      </c>
      <c r="B37" s="243">
        <v>885</v>
      </c>
      <c r="C37" s="244">
        <v>497651</v>
      </c>
      <c r="D37" s="242" t="s">
        <v>629</v>
      </c>
      <c r="E37" s="117">
        <v>783</v>
      </c>
    </row>
    <row r="38" ht="25.5" customHeight="1" spans="1:5">
      <c r="A38" s="242" t="s">
        <v>628</v>
      </c>
      <c r="B38" s="243">
        <v>45800</v>
      </c>
      <c r="C38" s="244">
        <v>11454</v>
      </c>
      <c r="D38" s="242" t="s">
        <v>630</v>
      </c>
      <c r="E38" s="117">
        <v>55</v>
      </c>
    </row>
    <row r="39" ht="25.5" customHeight="1" spans="1:5">
      <c r="A39" s="242" t="s">
        <v>629</v>
      </c>
      <c r="B39" s="243">
        <v>13357</v>
      </c>
      <c r="C39" s="244">
        <v>437084</v>
      </c>
      <c r="D39" s="242" t="s">
        <v>631</v>
      </c>
      <c r="E39" s="117">
        <v>300</v>
      </c>
    </row>
    <row r="40" ht="25.5" customHeight="1" spans="1:5">
      <c r="A40" s="242" t="s">
        <v>632</v>
      </c>
      <c r="B40" s="243">
        <v>7072</v>
      </c>
      <c r="C40" s="244">
        <v>5826</v>
      </c>
      <c r="D40" s="251"/>
      <c r="E40" s="252"/>
    </row>
    <row r="41" ht="25.5" customHeight="1" spans="1:5">
      <c r="A41" s="242" t="s">
        <v>633</v>
      </c>
      <c r="B41" s="243">
        <v>5112</v>
      </c>
      <c r="C41" s="244">
        <v>70038</v>
      </c>
      <c r="D41" s="251"/>
      <c r="E41" s="252"/>
    </row>
    <row r="42" ht="25.5" customHeight="1" spans="1:5">
      <c r="A42" s="242" t="s">
        <v>634</v>
      </c>
      <c r="B42" s="243"/>
      <c r="C42" s="244">
        <v>66826</v>
      </c>
      <c r="D42" s="251"/>
      <c r="E42" s="252"/>
    </row>
    <row r="43" ht="25.5" customHeight="1" spans="1:5">
      <c r="A43" s="242" t="s">
        <v>635</v>
      </c>
      <c r="B43" s="243">
        <v>3813</v>
      </c>
      <c r="C43" s="244">
        <v>16380</v>
      </c>
      <c r="D43" s="251"/>
      <c r="E43" s="252"/>
    </row>
    <row r="44" ht="25.5" customHeight="1" spans="1:5">
      <c r="A44" s="242" t="s">
        <v>630</v>
      </c>
      <c r="B44" s="243">
        <v>6495</v>
      </c>
      <c r="C44" s="244"/>
      <c r="D44" s="251"/>
      <c r="E44" s="252"/>
    </row>
    <row r="45" ht="25.5" customHeight="1" spans="1:5">
      <c r="A45" s="242" t="s">
        <v>636</v>
      </c>
      <c r="B45" s="243"/>
      <c r="C45" s="244">
        <v>201505</v>
      </c>
      <c r="D45" s="251"/>
      <c r="E45" s="252"/>
    </row>
    <row r="46" ht="25.5" customHeight="1" spans="1:5">
      <c r="A46" s="242" t="s">
        <v>631</v>
      </c>
      <c r="B46" s="243">
        <v>1058</v>
      </c>
      <c r="C46" s="253">
        <v>3300</v>
      </c>
      <c r="D46" s="251"/>
      <c r="E46" s="252"/>
    </row>
    <row r="47" ht="25.5" customHeight="1" spans="1:5">
      <c r="A47" s="242" t="s">
        <v>60</v>
      </c>
      <c r="B47" s="243">
        <v>70</v>
      </c>
      <c r="C47" s="253"/>
      <c r="D47" s="251"/>
      <c r="E47" s="252"/>
    </row>
    <row r="48" ht="35.25" customHeight="1" spans="1:5">
      <c r="A48" s="254" t="s">
        <v>637</v>
      </c>
      <c r="B48" s="254"/>
      <c r="C48" s="254"/>
      <c r="D48" s="254"/>
      <c r="E48" s="254"/>
    </row>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33.75" customHeight="1"/>
    <row r="72" ht="20.1" customHeight="1"/>
  </sheetData>
  <mergeCells count="4">
    <mergeCell ref="A1:E1"/>
    <mergeCell ref="A2:E2"/>
    <mergeCell ref="A3:C3"/>
    <mergeCell ref="A48:E48"/>
  </mergeCells>
  <printOptions horizontalCentered="1"/>
  <pageMargins left="1.10208333333333" right="1.02361111111111" top="0.826388888888889" bottom="0.472222222222222" header="0" footer="0.236111111111111"/>
  <pageSetup paperSize="9" firstPageNumber="22" fitToHeight="0" orientation="portrait" useFirstPageNumber="1"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workbookViewId="0">
      <selection activeCell="F16" sqref="F16"/>
    </sheetView>
  </sheetViews>
  <sheetFormatPr defaultColWidth="9" defaultRowHeight="13.5" outlineLevelCol="3"/>
  <cols>
    <col min="1" max="1" width="17.625" style="214" customWidth="1"/>
    <col min="2" max="4" width="21" style="215" customWidth="1"/>
    <col min="5" max="16384" width="9" style="215"/>
  </cols>
  <sheetData>
    <row r="1" ht="33.95" customHeight="1" spans="1:4">
      <c r="A1" s="199" t="s">
        <v>638</v>
      </c>
      <c r="B1" s="199"/>
      <c r="C1" s="199"/>
      <c r="D1" s="216"/>
    </row>
    <row r="2" ht="28.5" customHeight="1" spans="1:4">
      <c r="A2" s="217" t="s">
        <v>639</v>
      </c>
      <c r="B2" s="217"/>
      <c r="C2" s="217"/>
      <c r="D2" s="217"/>
    </row>
    <row r="3" ht="18.75" customHeight="1" spans="1:4">
      <c r="A3" s="201" t="s">
        <v>640</v>
      </c>
      <c r="B3" s="201"/>
      <c r="C3" s="201"/>
      <c r="D3" s="201"/>
    </row>
    <row r="4" ht="14.25" customHeight="1" spans="1:4">
      <c r="A4" s="202"/>
      <c r="B4" s="202"/>
      <c r="C4" s="202"/>
      <c r="D4" s="202" t="s">
        <v>3</v>
      </c>
    </row>
    <row r="5" ht="27" customHeight="1" spans="1:4">
      <c r="A5" s="218" t="s">
        <v>641</v>
      </c>
      <c r="B5" s="219" t="s">
        <v>9</v>
      </c>
      <c r="C5" s="220"/>
      <c r="D5" s="132"/>
    </row>
    <row r="6" ht="27.75" customHeight="1" spans="1:4">
      <c r="A6" s="221"/>
      <c r="B6" s="131" t="s">
        <v>642</v>
      </c>
      <c r="C6" s="131" t="s">
        <v>643</v>
      </c>
      <c r="D6" s="131" t="s">
        <v>644</v>
      </c>
    </row>
    <row r="7" s="211" customFormat="1" ht="20.25" customHeight="1" spans="1:4">
      <c r="A7" s="222" t="s">
        <v>645</v>
      </c>
      <c r="B7" s="223">
        <f>C7+D7</f>
        <v>86120</v>
      </c>
      <c r="C7" s="223">
        <f>SUM(C8:C32)</f>
        <v>71874</v>
      </c>
      <c r="D7" s="223">
        <f>SUM(D8:D32)</f>
        <v>14246</v>
      </c>
    </row>
    <row r="8" s="212" customFormat="1" ht="20.25" customHeight="1" spans="1:4">
      <c r="A8" s="224" t="s">
        <v>646</v>
      </c>
      <c r="B8" s="225">
        <v>9534</v>
      </c>
      <c r="C8" s="226">
        <v>7476</v>
      </c>
      <c r="D8" s="226">
        <v>2058</v>
      </c>
    </row>
    <row r="9" s="212" customFormat="1" ht="20.25" customHeight="1" spans="1:4">
      <c r="A9" s="224" t="s">
        <v>647</v>
      </c>
      <c r="B9" s="225">
        <v>6776</v>
      </c>
      <c r="C9" s="226">
        <v>5124</v>
      </c>
      <c r="D9" s="226">
        <v>1652</v>
      </c>
    </row>
    <row r="10" s="212" customFormat="1" ht="20.25" customHeight="1" spans="1:4">
      <c r="A10" s="224" t="s">
        <v>648</v>
      </c>
      <c r="B10" s="225">
        <v>3411</v>
      </c>
      <c r="C10" s="226">
        <v>2979</v>
      </c>
      <c r="D10" s="226">
        <v>432</v>
      </c>
    </row>
    <row r="11" s="213" customFormat="1" ht="20.25" customHeight="1" spans="1:4">
      <c r="A11" s="224" t="s">
        <v>649</v>
      </c>
      <c r="B11" s="225">
        <v>2638</v>
      </c>
      <c r="C11" s="226">
        <v>2496</v>
      </c>
      <c r="D11" s="226">
        <v>142</v>
      </c>
    </row>
    <row r="12" s="212" customFormat="1" ht="20.25" customHeight="1" spans="1:4">
      <c r="A12" s="224" t="s">
        <v>650</v>
      </c>
      <c r="B12" s="225">
        <v>1657</v>
      </c>
      <c r="C12" s="226">
        <v>1546</v>
      </c>
      <c r="D12" s="226">
        <v>111</v>
      </c>
    </row>
    <row r="13" s="213" customFormat="1" ht="20.25" customHeight="1" spans="1:4">
      <c r="A13" s="224" t="s">
        <v>651</v>
      </c>
      <c r="B13" s="225">
        <v>1510</v>
      </c>
      <c r="C13" s="226">
        <v>1393</v>
      </c>
      <c r="D13" s="226">
        <v>117</v>
      </c>
    </row>
    <row r="14" s="213" customFormat="1" ht="20.25" customHeight="1" spans="1:4">
      <c r="A14" s="224" t="s">
        <v>652</v>
      </c>
      <c r="B14" s="225">
        <v>3774</v>
      </c>
      <c r="C14" s="226">
        <v>2804</v>
      </c>
      <c r="D14" s="226">
        <v>970</v>
      </c>
    </row>
    <row r="15" s="213" customFormat="1" ht="20.25" customHeight="1" spans="1:4">
      <c r="A15" s="224" t="s">
        <v>653</v>
      </c>
      <c r="B15" s="225">
        <v>5377</v>
      </c>
      <c r="C15" s="226">
        <v>5139</v>
      </c>
      <c r="D15" s="226">
        <v>238</v>
      </c>
    </row>
    <row r="16" s="213" customFormat="1" ht="20.25" customHeight="1" spans="1:4">
      <c r="A16" s="224" t="s">
        <v>654</v>
      </c>
      <c r="B16" s="225">
        <v>4569</v>
      </c>
      <c r="C16" s="226">
        <v>4161</v>
      </c>
      <c r="D16" s="226">
        <v>408</v>
      </c>
    </row>
    <row r="17" s="213" customFormat="1" ht="20.25" customHeight="1" spans="1:4">
      <c r="A17" s="224" t="s">
        <v>655</v>
      </c>
      <c r="B17" s="225">
        <v>3535</v>
      </c>
      <c r="C17" s="226">
        <v>3207</v>
      </c>
      <c r="D17" s="226">
        <v>328</v>
      </c>
    </row>
    <row r="18" s="213" customFormat="1" ht="20.25" customHeight="1" spans="1:4">
      <c r="A18" s="224" t="s">
        <v>656</v>
      </c>
      <c r="B18" s="225">
        <v>3634</v>
      </c>
      <c r="C18" s="226">
        <v>3455</v>
      </c>
      <c r="D18" s="226">
        <v>179</v>
      </c>
    </row>
    <row r="19" s="213" customFormat="1" ht="20.25" customHeight="1" spans="1:4">
      <c r="A19" s="224" t="s">
        <v>657</v>
      </c>
      <c r="B19" s="225">
        <v>2951</v>
      </c>
      <c r="C19" s="226">
        <v>2799</v>
      </c>
      <c r="D19" s="226">
        <v>152</v>
      </c>
    </row>
    <row r="20" s="212" customFormat="1" ht="20.25" customHeight="1" spans="1:4">
      <c r="A20" s="224" t="s">
        <v>658</v>
      </c>
      <c r="B20" s="225">
        <v>4110</v>
      </c>
      <c r="C20" s="226">
        <v>2933</v>
      </c>
      <c r="D20" s="226">
        <v>1177</v>
      </c>
    </row>
    <row r="21" s="212" customFormat="1" ht="20.25" customHeight="1" spans="1:4">
      <c r="A21" s="224" t="s">
        <v>659</v>
      </c>
      <c r="B21" s="225">
        <v>2899</v>
      </c>
      <c r="C21" s="226">
        <v>2613</v>
      </c>
      <c r="D21" s="226">
        <v>286</v>
      </c>
    </row>
    <row r="22" s="212" customFormat="1" ht="20.25" customHeight="1" spans="1:4">
      <c r="A22" s="224" t="s">
        <v>660</v>
      </c>
      <c r="B22" s="225">
        <v>2903</v>
      </c>
      <c r="C22" s="226">
        <v>2753</v>
      </c>
      <c r="D22" s="226">
        <v>150</v>
      </c>
    </row>
    <row r="23" s="212" customFormat="1" ht="20.25" customHeight="1" spans="1:4">
      <c r="A23" s="224" t="s">
        <v>661</v>
      </c>
      <c r="B23" s="225">
        <v>3240</v>
      </c>
      <c r="C23" s="226">
        <v>2658</v>
      </c>
      <c r="D23" s="226">
        <v>582</v>
      </c>
    </row>
    <row r="24" s="212" customFormat="1" ht="20.25" customHeight="1" spans="1:4">
      <c r="A24" s="224" t="s">
        <v>662</v>
      </c>
      <c r="B24" s="225">
        <v>3007</v>
      </c>
      <c r="C24" s="226">
        <v>2647</v>
      </c>
      <c r="D24" s="226">
        <v>360</v>
      </c>
    </row>
    <row r="25" s="212" customFormat="1" ht="20.25" customHeight="1" spans="1:4">
      <c r="A25" s="224" t="s">
        <v>663</v>
      </c>
      <c r="B25" s="225">
        <v>3108</v>
      </c>
      <c r="C25" s="226">
        <v>2480</v>
      </c>
      <c r="D25" s="226">
        <v>628</v>
      </c>
    </row>
    <row r="26" s="212" customFormat="1" ht="20.25" customHeight="1" spans="1:4">
      <c r="A26" s="224" t="s">
        <v>664</v>
      </c>
      <c r="B26" s="225">
        <v>1622</v>
      </c>
      <c r="C26" s="226">
        <v>1414</v>
      </c>
      <c r="D26" s="226">
        <v>208</v>
      </c>
    </row>
    <row r="27" s="212" customFormat="1" ht="20.25" customHeight="1" spans="1:4">
      <c r="A27" s="224" t="s">
        <v>665</v>
      </c>
      <c r="B27" s="225">
        <v>2350</v>
      </c>
      <c r="C27" s="226">
        <v>2212</v>
      </c>
      <c r="D27" s="226">
        <v>138</v>
      </c>
    </row>
    <row r="28" s="212" customFormat="1" ht="20.25" customHeight="1" spans="1:4">
      <c r="A28" s="224" t="s">
        <v>666</v>
      </c>
      <c r="B28" s="225">
        <v>3771</v>
      </c>
      <c r="C28" s="226">
        <v>2741</v>
      </c>
      <c r="D28" s="226">
        <v>1030</v>
      </c>
    </row>
    <row r="29" s="212" customFormat="1" ht="20.25" customHeight="1" spans="1:4">
      <c r="A29" s="224" t="s">
        <v>667</v>
      </c>
      <c r="B29" s="225">
        <v>2062</v>
      </c>
      <c r="C29" s="226">
        <v>1935</v>
      </c>
      <c r="D29" s="226">
        <v>127</v>
      </c>
    </row>
    <row r="30" s="212" customFormat="1" ht="20.25" customHeight="1" spans="1:4">
      <c r="A30" s="224" t="s">
        <v>668</v>
      </c>
      <c r="B30" s="225">
        <v>1682</v>
      </c>
      <c r="C30" s="226">
        <v>1554</v>
      </c>
      <c r="D30" s="226">
        <v>128</v>
      </c>
    </row>
    <row r="31" s="212" customFormat="1" ht="20.25" customHeight="1" spans="1:4">
      <c r="A31" s="224" t="s">
        <v>669</v>
      </c>
      <c r="B31" s="225">
        <v>3653</v>
      </c>
      <c r="C31" s="226">
        <v>1737</v>
      </c>
      <c r="D31" s="226">
        <v>1916</v>
      </c>
    </row>
    <row r="32" s="212" customFormat="1" ht="20.25" customHeight="1" spans="1:4">
      <c r="A32" s="224" t="s">
        <v>670</v>
      </c>
      <c r="B32" s="225">
        <v>2347</v>
      </c>
      <c r="C32" s="226">
        <v>1618</v>
      </c>
      <c r="D32" s="226">
        <v>729</v>
      </c>
    </row>
  </sheetData>
  <mergeCells count="4">
    <mergeCell ref="A2:D2"/>
    <mergeCell ref="A3:D3"/>
    <mergeCell ref="B5:D5"/>
    <mergeCell ref="A5:A6"/>
  </mergeCells>
  <printOptions horizontalCentered="1"/>
  <pageMargins left="1.10208333333333" right="1.02361111111111" top="1.45625" bottom="1.37777777777778" header="0" footer="0.236111111111111"/>
  <pageSetup paperSize="9" scale="99" firstPageNumber="22" fitToHeight="0" orientation="portrait" useFirstPageNumber="1"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67"/>
  <sheetViews>
    <sheetView workbookViewId="0">
      <selection activeCell="F16" sqref="F16"/>
    </sheetView>
  </sheetViews>
  <sheetFormatPr defaultColWidth="10" defaultRowHeight="13.5" outlineLevelCol="1"/>
  <cols>
    <col min="1" max="1" width="52" style="198" customWidth="1"/>
    <col min="2" max="2" width="23.5" style="198" customWidth="1"/>
    <col min="3" max="16384" width="10" style="198"/>
  </cols>
  <sheetData>
    <row r="1" ht="26.1" customHeight="1" spans="1:2">
      <c r="A1" s="199" t="s">
        <v>671</v>
      </c>
      <c r="B1" s="199"/>
    </row>
    <row r="2" ht="30" customHeight="1" spans="1:2">
      <c r="A2" s="200" t="s">
        <v>639</v>
      </c>
      <c r="B2" s="200"/>
    </row>
    <row r="3" ht="24.95" customHeight="1" spans="1:2">
      <c r="A3" s="201" t="s">
        <v>672</v>
      </c>
      <c r="B3" s="201"/>
    </row>
    <row r="4" ht="24.95" customHeight="1" spans="1:2">
      <c r="A4" s="202"/>
      <c r="B4" s="203" t="s">
        <v>3</v>
      </c>
    </row>
    <row r="5" ht="39.95" customHeight="1" spans="1:2">
      <c r="A5" s="131" t="s">
        <v>673</v>
      </c>
      <c r="B5" s="131" t="s">
        <v>9</v>
      </c>
    </row>
    <row r="6" s="196" customFormat="1" ht="24.95" customHeight="1" spans="1:2">
      <c r="A6" s="204" t="s">
        <v>645</v>
      </c>
      <c r="B6" s="205">
        <f>B7+B11</f>
        <v>86120</v>
      </c>
    </row>
    <row r="7" s="197" customFormat="1" ht="24.95" customHeight="1" spans="1:2">
      <c r="A7" s="206" t="s">
        <v>674</v>
      </c>
      <c r="B7" s="205">
        <f>B8+B9+B10</f>
        <v>71874</v>
      </c>
    </row>
    <row r="8" s="197" customFormat="1" ht="24.95" customHeight="1" spans="1:2">
      <c r="A8" s="207" t="s">
        <v>675</v>
      </c>
      <c r="B8" s="208">
        <v>66498</v>
      </c>
    </row>
    <row r="9" s="197" customFormat="1" ht="24.95" customHeight="1" spans="1:2">
      <c r="A9" s="207" t="s">
        <v>676</v>
      </c>
      <c r="B9" s="208">
        <v>4637</v>
      </c>
    </row>
    <row r="10" s="197" customFormat="1" ht="24.95" customHeight="1" spans="1:2">
      <c r="A10" s="207" t="s">
        <v>677</v>
      </c>
      <c r="B10" s="208">
        <v>739</v>
      </c>
    </row>
    <row r="11" s="197" customFormat="1" ht="24.95" customHeight="1" spans="1:2">
      <c r="A11" s="206" t="s">
        <v>678</v>
      </c>
      <c r="B11" s="205">
        <f>SUM(B12:B31)</f>
        <v>14246</v>
      </c>
    </row>
    <row r="12" s="197" customFormat="1" ht="24.95" customHeight="1" spans="1:2">
      <c r="A12" s="209" t="s">
        <v>679</v>
      </c>
      <c r="B12" s="210">
        <v>4451</v>
      </c>
    </row>
    <row r="13" s="197" customFormat="1" ht="24.95" customHeight="1" spans="1:2">
      <c r="A13" s="209" t="s">
        <v>680</v>
      </c>
      <c r="B13" s="210">
        <v>1300</v>
      </c>
    </row>
    <row r="14" s="197" customFormat="1" ht="24.95" customHeight="1" spans="1:2">
      <c r="A14" s="209" t="s">
        <v>681</v>
      </c>
      <c r="B14" s="210">
        <v>1250</v>
      </c>
    </row>
    <row r="15" s="197" customFormat="1" ht="24.95" customHeight="1" spans="1:2">
      <c r="A15" s="209" t="s">
        <v>682</v>
      </c>
      <c r="B15" s="210">
        <v>1246</v>
      </c>
    </row>
    <row r="16" s="197" customFormat="1" ht="24.95" customHeight="1" spans="1:2">
      <c r="A16" s="209" t="s">
        <v>683</v>
      </c>
      <c r="B16" s="210">
        <v>970</v>
      </c>
    </row>
    <row r="17" s="197" customFormat="1" ht="24.95" customHeight="1" spans="1:2">
      <c r="A17" s="209" t="s">
        <v>684</v>
      </c>
      <c r="B17" s="210">
        <v>728</v>
      </c>
    </row>
    <row r="18" s="197" customFormat="1" ht="24.95" customHeight="1" spans="1:2">
      <c r="A18" s="209" t="s">
        <v>685</v>
      </c>
      <c r="B18" s="210">
        <v>716</v>
      </c>
    </row>
    <row r="19" s="197" customFormat="1" ht="24.95" customHeight="1" spans="1:2">
      <c r="A19" s="209" t="s">
        <v>686</v>
      </c>
      <c r="B19" s="210">
        <v>626</v>
      </c>
    </row>
    <row r="20" s="197" customFormat="1" ht="24.95" customHeight="1" spans="1:2">
      <c r="A20" s="209" t="s">
        <v>687</v>
      </c>
      <c r="B20" s="210">
        <v>492</v>
      </c>
    </row>
    <row r="21" s="197" customFormat="1" ht="24.95" customHeight="1" spans="1:2">
      <c r="A21" s="209" t="s">
        <v>688</v>
      </c>
      <c r="B21" s="210">
        <v>480</v>
      </c>
    </row>
    <row r="22" s="197" customFormat="1" ht="24.95" customHeight="1" spans="1:2">
      <c r="A22" s="209" t="s">
        <v>689</v>
      </c>
      <c r="B22" s="210">
        <v>462</v>
      </c>
    </row>
    <row r="23" s="197" customFormat="1" ht="24.95" customHeight="1" spans="1:2">
      <c r="A23" s="209" t="s">
        <v>690</v>
      </c>
      <c r="B23" s="210">
        <v>420</v>
      </c>
    </row>
    <row r="24" s="197" customFormat="1" ht="24.95" customHeight="1" spans="1:2">
      <c r="A24" s="209" t="s">
        <v>691</v>
      </c>
      <c r="B24" s="210">
        <v>266</v>
      </c>
    </row>
    <row r="25" s="197" customFormat="1" ht="24.95" customHeight="1" spans="1:2">
      <c r="A25" s="209" t="s">
        <v>692</v>
      </c>
      <c r="B25" s="210">
        <v>250</v>
      </c>
    </row>
    <row r="26" s="197" customFormat="1" ht="24.95" customHeight="1" spans="1:2">
      <c r="A26" s="209" t="s">
        <v>693</v>
      </c>
      <c r="B26" s="210">
        <v>159</v>
      </c>
    </row>
    <row r="27" s="197" customFormat="1" ht="24.95" customHeight="1" spans="1:2">
      <c r="A27" s="209" t="s">
        <v>694</v>
      </c>
      <c r="B27" s="210">
        <v>155</v>
      </c>
    </row>
    <row r="28" s="197" customFormat="1" ht="24.95" customHeight="1" spans="1:2">
      <c r="A28" s="209" t="s">
        <v>695</v>
      </c>
      <c r="B28" s="210">
        <v>127</v>
      </c>
    </row>
    <row r="29" s="197" customFormat="1" ht="24.95" customHeight="1" spans="1:2">
      <c r="A29" s="209" t="s">
        <v>696</v>
      </c>
      <c r="B29" s="210">
        <v>55</v>
      </c>
    </row>
    <row r="30" s="197" customFormat="1" ht="24.95" customHeight="1" spans="1:2">
      <c r="A30" s="209" t="s">
        <v>697</v>
      </c>
      <c r="B30" s="210">
        <v>53</v>
      </c>
    </row>
    <row r="31" s="197" customFormat="1" ht="24.95" customHeight="1" spans="1:2">
      <c r="A31" s="209" t="s">
        <v>698</v>
      </c>
      <c r="B31" s="210">
        <v>40</v>
      </c>
    </row>
    <row r="32" s="197" customFormat="1" ht="24.95" customHeight="1"/>
    <row r="33" s="197" customFormat="1" ht="24.95" customHeight="1"/>
    <row r="34" s="197" customFormat="1" ht="24.95" customHeight="1"/>
    <row r="35" s="197" customFormat="1" ht="24.95" customHeight="1"/>
    <row r="36" s="197" customFormat="1" ht="24.95" customHeight="1"/>
    <row r="37" s="197" customFormat="1" ht="24.95" customHeight="1"/>
    <row r="38" s="197" customFormat="1" ht="24.95" customHeight="1"/>
    <row r="39" s="197" customFormat="1" ht="24.95" customHeight="1"/>
    <row r="40" s="197" customFormat="1" ht="24.95" customHeight="1"/>
    <row r="41" s="197" customFormat="1" ht="24.95" customHeight="1"/>
    <row r="42" s="197" customFormat="1" ht="24.95" customHeight="1"/>
    <row r="43" s="197" customFormat="1" ht="24.95" customHeight="1"/>
    <row r="44" s="197" customFormat="1" ht="24.95" customHeight="1"/>
    <row r="45" s="197" customFormat="1" ht="24.95" customHeight="1"/>
    <row r="46" s="197" customFormat="1" ht="24.95" customHeight="1"/>
    <row r="47" s="197" customFormat="1" ht="24.95" customHeight="1"/>
    <row r="48" s="197" customFormat="1" ht="24.95" customHeight="1"/>
    <row r="49" s="197" customFormat="1" ht="24.95" customHeight="1"/>
    <row r="50" s="197" customFormat="1" ht="24.95" customHeight="1"/>
    <row r="51" s="197" customFormat="1" ht="24.95" customHeight="1"/>
    <row r="52" s="197" customFormat="1" ht="24.95" customHeight="1"/>
    <row r="53" s="197" customFormat="1" ht="24.95" customHeight="1"/>
    <row r="54" s="197" customFormat="1" ht="24.95" customHeight="1"/>
    <row r="55" s="197" customFormat="1" ht="24.95" customHeight="1"/>
    <row r="56" ht="24.95" customHeight="1"/>
    <row r="57" ht="24.95" customHeight="1"/>
    <row r="58" ht="24.95" customHeight="1"/>
    <row r="59" ht="24.95" customHeight="1"/>
    <row r="60" ht="24.95" customHeight="1"/>
    <row r="61" ht="24.95" customHeight="1"/>
    <row r="62" ht="24.95" customHeight="1"/>
    <row r="63" ht="24.95" customHeight="1"/>
    <row r="64" ht="24.95" customHeight="1"/>
    <row r="65" ht="24.95" customHeight="1"/>
    <row r="66" ht="24.95" customHeight="1"/>
    <row r="67" ht="24.95" customHeight="1"/>
  </sheetData>
  <mergeCells count="3">
    <mergeCell ref="A1:B1"/>
    <mergeCell ref="A2:B2"/>
    <mergeCell ref="A3:B3"/>
  </mergeCells>
  <printOptions horizontalCentered="1"/>
  <pageMargins left="1.10208333333333" right="1.02361111111111" top="1.45625" bottom="1.37777777777778" header="0" footer="0.236111111111111"/>
  <pageSetup paperSize="9" firstPageNumber="22" fitToHeight="0" orientation="portrait" useFirstPageNumber="1"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9"/>
  <sheetViews>
    <sheetView showZeros="0" zoomScale="70" zoomScaleNormal="70" workbookViewId="0">
      <selection activeCell="F16" sqref="F16"/>
    </sheetView>
  </sheetViews>
  <sheetFormatPr defaultColWidth="9" defaultRowHeight="20.1" customHeight="1"/>
  <cols>
    <col min="1" max="1" width="35" style="159" customWidth="1"/>
    <col min="2" max="2" width="11.5" style="159" customWidth="1"/>
    <col min="3" max="3" width="12.25" style="159" customWidth="1"/>
    <col min="4" max="5" width="13.625" style="160" hidden="1" customWidth="1"/>
    <col min="6" max="6" width="12.625" style="160" customWidth="1"/>
    <col min="7" max="7" width="12.25" style="160" customWidth="1"/>
    <col min="8" max="8" width="14.625" style="160" customWidth="1"/>
    <col min="9" max="9" width="13.25" style="160" customWidth="1"/>
    <col min="10" max="10" width="28.375" style="161" customWidth="1"/>
    <col min="11" max="11" width="12" style="161" customWidth="1"/>
    <col min="12" max="12" width="13.625" style="161" customWidth="1"/>
    <col min="13" max="13" width="14.125" style="161" hidden="1" customWidth="1"/>
    <col min="14" max="14" width="12.675" style="161" hidden="1" customWidth="1"/>
    <col min="15" max="15" width="13.75" style="161" customWidth="1"/>
    <col min="16" max="16" width="12" style="161" customWidth="1"/>
    <col min="17" max="17" width="13.625" style="161" customWidth="1"/>
    <col min="18" max="18" width="13.625" style="160" customWidth="1"/>
    <col min="19" max="19" width="12" style="160" hidden="1" customWidth="1"/>
    <col min="20" max="20" width="11.75" style="162" hidden="1" customWidth="1"/>
    <col min="21" max="21" width="16.25" style="163" hidden="1" customWidth="1"/>
    <col min="22" max="22" width="12.625" style="163" customWidth="1"/>
    <col min="23" max="16384" width="9" style="163"/>
  </cols>
  <sheetData>
    <row r="1" ht="26.1" customHeight="1" spans="1:19">
      <c r="A1" s="104" t="s">
        <v>699</v>
      </c>
      <c r="B1" s="104"/>
      <c r="C1" s="104"/>
      <c r="D1" s="104"/>
      <c r="E1" s="104"/>
      <c r="F1" s="104"/>
      <c r="G1" s="104"/>
      <c r="H1" s="104"/>
      <c r="I1" s="104"/>
      <c r="J1" s="104"/>
      <c r="K1" s="104"/>
      <c r="L1" s="104"/>
      <c r="M1" s="104"/>
      <c r="N1" s="104"/>
      <c r="O1" s="104"/>
      <c r="P1" s="104"/>
      <c r="Q1" s="104"/>
      <c r="R1" s="104"/>
      <c r="S1" s="182"/>
    </row>
    <row r="2" ht="30" customHeight="1" spans="1:19">
      <c r="A2" s="105" t="s">
        <v>700</v>
      </c>
      <c r="B2" s="105"/>
      <c r="C2" s="105"/>
      <c r="D2" s="105"/>
      <c r="E2" s="105"/>
      <c r="F2" s="105"/>
      <c r="G2" s="105"/>
      <c r="H2" s="105"/>
      <c r="I2" s="105"/>
      <c r="J2" s="105"/>
      <c r="K2" s="105"/>
      <c r="L2" s="105"/>
      <c r="M2" s="105"/>
      <c r="N2" s="105"/>
      <c r="O2" s="105"/>
      <c r="P2" s="105"/>
      <c r="Q2" s="105"/>
      <c r="R2" s="105"/>
      <c r="S2" s="183"/>
    </row>
    <row r="3" ht="24.95" customHeight="1" spans="1:21">
      <c r="A3" s="130" t="s">
        <v>701</v>
      </c>
      <c r="B3" s="130"/>
      <c r="C3" s="130"/>
      <c r="D3" s="130"/>
      <c r="E3" s="130"/>
      <c r="F3" s="130"/>
      <c r="G3" s="130"/>
      <c r="H3" s="130"/>
      <c r="I3" s="130"/>
      <c r="J3" s="130"/>
      <c r="K3" s="180"/>
      <c r="L3" s="180"/>
      <c r="M3" s="180"/>
      <c r="N3" s="180"/>
      <c r="O3" s="180"/>
      <c r="P3" s="180"/>
      <c r="Q3" s="180"/>
      <c r="R3" s="24" t="s">
        <v>3</v>
      </c>
      <c r="S3" s="180" t="s">
        <v>702</v>
      </c>
      <c r="T3" s="184"/>
      <c r="U3" s="184" t="s">
        <v>703</v>
      </c>
    </row>
    <row r="4" ht="50.1" customHeight="1" spans="1:21">
      <c r="A4" s="164" t="s">
        <v>584</v>
      </c>
      <c r="B4" s="108" t="s">
        <v>5</v>
      </c>
      <c r="C4" s="108" t="s">
        <v>6</v>
      </c>
      <c r="D4" s="108" t="s">
        <v>7</v>
      </c>
      <c r="E4" s="108" t="s">
        <v>8</v>
      </c>
      <c r="F4" s="108" t="s">
        <v>9</v>
      </c>
      <c r="G4" s="108" t="s">
        <v>10</v>
      </c>
      <c r="H4" s="108" t="s">
        <v>11</v>
      </c>
      <c r="I4" s="109" t="s">
        <v>704</v>
      </c>
      <c r="J4" s="164" t="s">
        <v>586</v>
      </c>
      <c r="K4" s="108" t="s">
        <v>5</v>
      </c>
      <c r="L4" s="108" t="s">
        <v>6</v>
      </c>
      <c r="M4" s="108" t="s">
        <v>7</v>
      </c>
      <c r="N4" s="108" t="s">
        <v>8</v>
      </c>
      <c r="O4" s="108" t="s">
        <v>9</v>
      </c>
      <c r="P4" s="108" t="s">
        <v>10</v>
      </c>
      <c r="Q4" s="108" t="s">
        <v>11</v>
      </c>
      <c r="R4" s="109" t="s">
        <v>704</v>
      </c>
      <c r="S4" s="185" t="s">
        <v>705</v>
      </c>
      <c r="T4" s="186" t="s">
        <v>706</v>
      </c>
      <c r="U4" s="186" t="s">
        <v>707</v>
      </c>
    </row>
    <row r="5" s="157" customFormat="1" ht="39.75" customHeight="1" spans="1:21">
      <c r="A5" s="165" t="s">
        <v>708</v>
      </c>
      <c r="B5" s="112">
        <f>B6+B14</f>
        <v>880665</v>
      </c>
      <c r="C5" s="112">
        <f>C6+C14</f>
        <v>1150665</v>
      </c>
      <c r="D5" s="112">
        <f>D6+D14</f>
        <v>1166219</v>
      </c>
      <c r="E5" s="112"/>
      <c r="F5" s="112">
        <f t="shared" ref="F5:F11" si="0">D5-E5</f>
        <v>1166219</v>
      </c>
      <c r="G5" s="166" t="s">
        <v>15</v>
      </c>
      <c r="H5" s="167">
        <v>1193207</v>
      </c>
      <c r="I5" s="166" t="s">
        <v>15</v>
      </c>
      <c r="J5" s="165" t="s">
        <v>708</v>
      </c>
      <c r="K5" s="112">
        <f>K6+K15</f>
        <v>880665</v>
      </c>
      <c r="L5" s="112">
        <f>L6+L15</f>
        <v>1150665</v>
      </c>
      <c r="M5" s="112">
        <f>M6+M15</f>
        <v>1166219</v>
      </c>
      <c r="N5" s="112"/>
      <c r="O5" s="112">
        <f>O6+O15</f>
        <v>1166219</v>
      </c>
      <c r="P5" s="166" t="s">
        <v>15</v>
      </c>
      <c r="Q5" s="112">
        <v>1193207</v>
      </c>
      <c r="R5" s="166" t="s">
        <v>15</v>
      </c>
      <c r="S5" s="187" t="e">
        <f>#REF!-L5</f>
        <v>#REF!</v>
      </c>
      <c r="T5" s="187">
        <v>944297</v>
      </c>
      <c r="U5" s="187" t="e">
        <f>U6+U17</f>
        <v>#REF!</v>
      </c>
    </row>
    <row r="6" s="157" customFormat="1" ht="36" customHeight="1" spans="1:21">
      <c r="A6" s="114" t="s">
        <v>16</v>
      </c>
      <c r="B6" s="112">
        <v>746500</v>
      </c>
      <c r="C6" s="112">
        <v>746500</v>
      </c>
      <c r="D6" s="112">
        <v>751637</v>
      </c>
      <c r="E6" s="112"/>
      <c r="F6" s="112">
        <f t="shared" si="0"/>
        <v>751637</v>
      </c>
      <c r="G6" s="166">
        <f t="shared" ref="G6:G11" si="1">F6/C6*100</f>
        <v>100.688144675151</v>
      </c>
      <c r="H6" s="167">
        <v>742747</v>
      </c>
      <c r="I6" s="166">
        <f t="shared" ref="I6:I11" si="2">(F6/H6-1)*100</f>
        <v>1.19690823389391</v>
      </c>
      <c r="J6" s="174" t="s">
        <v>17</v>
      </c>
      <c r="K6" s="112">
        <v>440775</v>
      </c>
      <c r="L6" s="112">
        <v>414835</v>
      </c>
      <c r="M6" s="112">
        <f>SUM(M7:M14)</f>
        <v>407295</v>
      </c>
      <c r="N6" s="112">
        <f>SUM(N7:N14)</f>
        <v>725</v>
      </c>
      <c r="O6" s="112">
        <f t="shared" ref="O6:O13" si="3">M6-N6</f>
        <v>406570</v>
      </c>
      <c r="P6" s="166">
        <f>O6/L6*100</f>
        <v>98.0076415924404</v>
      </c>
      <c r="Q6" s="112">
        <v>848704</v>
      </c>
      <c r="R6" s="166">
        <f t="shared" ref="R6:R14" si="4">O6/Q6*100-100</f>
        <v>-52.0951945554634</v>
      </c>
      <c r="S6" s="187" t="e">
        <f>#REF!-L6</f>
        <v>#REF!</v>
      </c>
      <c r="T6" s="187">
        <f>SUM(T7:T13)</f>
        <v>700716</v>
      </c>
      <c r="U6" s="187" t="e">
        <f t="shared" ref="U6:U13" si="5">S6+T6</f>
        <v>#REF!</v>
      </c>
    </row>
    <row r="7" s="158" customFormat="1" ht="36" customHeight="1" spans="1:21">
      <c r="A7" s="153" t="s">
        <v>709</v>
      </c>
      <c r="B7" s="117">
        <v>42120</v>
      </c>
      <c r="C7" s="117">
        <v>40920</v>
      </c>
      <c r="D7" s="117">
        <v>40380</v>
      </c>
      <c r="E7" s="117"/>
      <c r="F7" s="117">
        <f t="shared" si="0"/>
        <v>40380</v>
      </c>
      <c r="G7" s="168">
        <f t="shared" si="1"/>
        <v>98.6803519061584</v>
      </c>
      <c r="H7" s="169">
        <v>41348</v>
      </c>
      <c r="I7" s="168">
        <f t="shared" si="2"/>
        <v>-2.34110476927541</v>
      </c>
      <c r="J7" s="170" t="s">
        <v>710</v>
      </c>
      <c r="K7" s="117"/>
      <c r="L7" s="117"/>
      <c r="M7" s="117">
        <v>885</v>
      </c>
      <c r="N7" s="117"/>
      <c r="O7" s="117">
        <f t="shared" si="3"/>
        <v>885</v>
      </c>
      <c r="P7" s="168" t="s">
        <v>15</v>
      </c>
      <c r="Q7" s="117">
        <v>1715</v>
      </c>
      <c r="R7" s="168">
        <f t="shared" si="4"/>
        <v>-48.3965014577259</v>
      </c>
      <c r="S7" s="188" t="e">
        <f>#REF!-L7</f>
        <v>#REF!</v>
      </c>
      <c r="T7" s="189">
        <v>678</v>
      </c>
      <c r="U7" s="189" t="e">
        <f t="shared" si="5"/>
        <v>#REF!</v>
      </c>
    </row>
    <row r="8" s="158" customFormat="1" ht="36" customHeight="1" spans="1:21">
      <c r="A8" s="153" t="s">
        <v>711</v>
      </c>
      <c r="B8" s="117">
        <v>3000</v>
      </c>
      <c r="C8" s="117">
        <v>2600</v>
      </c>
      <c r="D8" s="117">
        <v>2276</v>
      </c>
      <c r="E8" s="117"/>
      <c r="F8" s="117">
        <f t="shared" si="0"/>
        <v>2276</v>
      </c>
      <c r="G8" s="168">
        <f t="shared" si="1"/>
        <v>87.5384615384615</v>
      </c>
      <c r="H8" s="169">
        <v>2972</v>
      </c>
      <c r="I8" s="168">
        <f t="shared" si="2"/>
        <v>-23.4185733512786</v>
      </c>
      <c r="J8" s="170" t="s">
        <v>712</v>
      </c>
      <c r="K8" s="117">
        <v>386220</v>
      </c>
      <c r="L8" s="117">
        <v>361207</v>
      </c>
      <c r="M8" s="117">
        <v>361149</v>
      </c>
      <c r="N8" s="117">
        <v>725</v>
      </c>
      <c r="O8" s="117">
        <f t="shared" si="3"/>
        <v>360424</v>
      </c>
      <c r="P8" s="168">
        <f>O8/L8*100</f>
        <v>99.7832267923933</v>
      </c>
      <c r="Q8" s="117">
        <v>511786</v>
      </c>
      <c r="R8" s="168">
        <f t="shared" si="4"/>
        <v>-29.5752521561746</v>
      </c>
      <c r="S8" s="188" t="e">
        <f>#REF!-#REF!</f>
        <v>#REF!</v>
      </c>
      <c r="T8" s="189">
        <v>1423</v>
      </c>
      <c r="U8" s="189" t="e">
        <f t="shared" si="5"/>
        <v>#REF!</v>
      </c>
    </row>
    <row r="9" s="158" customFormat="1" ht="36" customHeight="1" spans="1:21">
      <c r="A9" s="153" t="s">
        <v>713</v>
      </c>
      <c r="B9" s="117">
        <v>606880</v>
      </c>
      <c r="C9" s="117">
        <v>588480</v>
      </c>
      <c r="D9" s="117">
        <v>586026</v>
      </c>
      <c r="E9" s="117"/>
      <c r="F9" s="117">
        <f t="shared" si="0"/>
        <v>586026</v>
      </c>
      <c r="G9" s="168">
        <f t="shared" si="1"/>
        <v>99.5829934747145</v>
      </c>
      <c r="H9" s="169">
        <v>606951</v>
      </c>
      <c r="I9" s="168">
        <f t="shared" si="2"/>
        <v>-3.44756001720073</v>
      </c>
      <c r="J9" s="170" t="s">
        <v>714</v>
      </c>
      <c r="K9" s="117"/>
      <c r="L9" s="117"/>
      <c r="M9" s="117">
        <v>5173</v>
      </c>
      <c r="N9" s="117"/>
      <c r="O9" s="117">
        <f t="shared" si="3"/>
        <v>5173</v>
      </c>
      <c r="P9" s="168" t="s">
        <v>15</v>
      </c>
      <c r="Q9" s="117">
        <v>6462</v>
      </c>
      <c r="R9" s="168">
        <f t="shared" si="4"/>
        <v>-19.9473847106159</v>
      </c>
      <c r="S9" s="188" t="e">
        <f>#REF!-L8</f>
        <v>#REF!</v>
      </c>
      <c r="T9" s="189">
        <v>667470</v>
      </c>
      <c r="U9" s="189" t="e">
        <f t="shared" si="5"/>
        <v>#REF!</v>
      </c>
    </row>
    <row r="10" s="158" customFormat="1" ht="36" customHeight="1" spans="1:21">
      <c r="A10" s="153" t="s">
        <v>715</v>
      </c>
      <c r="B10" s="117">
        <v>90000</v>
      </c>
      <c r="C10" s="117">
        <v>110000</v>
      </c>
      <c r="D10" s="117">
        <v>116408</v>
      </c>
      <c r="E10" s="117"/>
      <c r="F10" s="117">
        <f t="shared" si="0"/>
        <v>116408</v>
      </c>
      <c r="G10" s="168">
        <f t="shared" si="1"/>
        <v>105.825454545455</v>
      </c>
      <c r="H10" s="169">
        <v>86958</v>
      </c>
      <c r="I10" s="168">
        <f t="shared" si="2"/>
        <v>33.8669242622875</v>
      </c>
      <c r="J10" s="170" t="s">
        <v>716</v>
      </c>
      <c r="K10" s="117"/>
      <c r="L10" s="117"/>
      <c r="M10" s="117">
        <v>1017</v>
      </c>
      <c r="N10" s="117"/>
      <c r="O10" s="117">
        <f t="shared" si="3"/>
        <v>1017</v>
      </c>
      <c r="P10" s="168" t="s">
        <v>15</v>
      </c>
      <c r="Q10" s="117">
        <v>266789</v>
      </c>
      <c r="R10" s="168">
        <f t="shared" si="4"/>
        <v>-99.6187998755571</v>
      </c>
      <c r="S10" s="188" t="e">
        <f>#REF!-L9</f>
        <v>#REF!</v>
      </c>
      <c r="T10" s="189">
        <v>31145</v>
      </c>
      <c r="U10" s="189" t="e">
        <f t="shared" si="5"/>
        <v>#REF!</v>
      </c>
    </row>
    <row r="11" s="158" customFormat="1" ht="36" customHeight="1" spans="1:21">
      <c r="A11" s="153" t="s">
        <v>717</v>
      </c>
      <c r="B11" s="117">
        <v>4500</v>
      </c>
      <c r="C11" s="117">
        <v>4500</v>
      </c>
      <c r="D11" s="117">
        <v>6547</v>
      </c>
      <c r="E11" s="117"/>
      <c r="F11" s="117">
        <f t="shared" si="0"/>
        <v>6547</v>
      </c>
      <c r="G11" s="168">
        <f t="shared" si="1"/>
        <v>145.488888888889</v>
      </c>
      <c r="H11" s="169">
        <v>4518</v>
      </c>
      <c r="I11" s="168">
        <f t="shared" si="2"/>
        <v>44.9092518813634</v>
      </c>
      <c r="J11" s="170" t="s">
        <v>718</v>
      </c>
      <c r="K11" s="117">
        <v>39992</v>
      </c>
      <c r="L11" s="117">
        <v>39065</v>
      </c>
      <c r="M11" s="117">
        <v>39064</v>
      </c>
      <c r="N11" s="117"/>
      <c r="O11" s="117">
        <f t="shared" si="3"/>
        <v>39064</v>
      </c>
      <c r="P11" s="168">
        <f>O11/L11*100</f>
        <v>99.9974401638295</v>
      </c>
      <c r="Q11" s="117">
        <v>32130</v>
      </c>
      <c r="R11" s="168">
        <f t="shared" si="4"/>
        <v>21.5810768751945</v>
      </c>
      <c r="S11" s="188" t="e">
        <f>#REF!-L10</f>
        <v>#REF!</v>
      </c>
      <c r="T11" s="189"/>
      <c r="U11" s="189" t="e">
        <f t="shared" si="5"/>
        <v>#REF!</v>
      </c>
    </row>
    <row r="12" s="158" customFormat="1" ht="36" customHeight="1" spans="1:21">
      <c r="A12" s="170"/>
      <c r="B12" s="117"/>
      <c r="C12" s="117"/>
      <c r="D12" s="171"/>
      <c r="E12" s="171"/>
      <c r="F12" s="171"/>
      <c r="G12" s="168"/>
      <c r="H12" s="168"/>
      <c r="I12" s="168"/>
      <c r="J12" s="170" t="s">
        <v>719</v>
      </c>
      <c r="K12" s="117"/>
      <c r="L12" s="117"/>
      <c r="M12" s="117">
        <v>7</v>
      </c>
      <c r="N12" s="117"/>
      <c r="O12" s="117">
        <f t="shared" si="3"/>
        <v>7</v>
      </c>
      <c r="P12" s="168" t="s">
        <v>15</v>
      </c>
      <c r="Q12" s="117">
        <v>6</v>
      </c>
      <c r="R12" s="168">
        <f t="shared" si="4"/>
        <v>16.6666666666667</v>
      </c>
      <c r="S12" s="188" t="e">
        <f>#REF!-L11</f>
        <v>#REF!</v>
      </c>
      <c r="T12" s="189"/>
      <c r="U12" s="189" t="e">
        <f t="shared" si="5"/>
        <v>#REF!</v>
      </c>
    </row>
    <row r="13" s="158" customFormat="1" ht="36" customHeight="1" spans="1:21">
      <c r="A13" s="172"/>
      <c r="B13" s="117"/>
      <c r="C13" s="117"/>
      <c r="D13" s="173"/>
      <c r="E13" s="173"/>
      <c r="F13" s="173"/>
      <c r="G13" s="168"/>
      <c r="H13" s="173"/>
      <c r="I13" s="168"/>
      <c r="J13" s="170" t="s">
        <v>720</v>
      </c>
      <c r="K13" s="117"/>
      <c r="L13" s="117"/>
      <c r="M13" s="117"/>
      <c r="N13" s="117"/>
      <c r="O13" s="117">
        <f t="shared" si="3"/>
        <v>0</v>
      </c>
      <c r="P13" s="168" t="s">
        <v>15</v>
      </c>
      <c r="Q13" s="117">
        <v>29816</v>
      </c>
      <c r="R13" s="168" t="s">
        <v>15</v>
      </c>
      <c r="S13" s="188" t="e">
        <f>#REF!-#REF!</f>
        <v>#REF!</v>
      </c>
      <c r="T13" s="189"/>
      <c r="U13" s="189" t="e">
        <f t="shared" si="5"/>
        <v>#REF!</v>
      </c>
    </row>
    <row r="14" s="158" customFormat="1" ht="36" customHeight="1" spans="1:21">
      <c r="A14" s="174" t="s">
        <v>62</v>
      </c>
      <c r="B14" s="112">
        <v>134165</v>
      </c>
      <c r="C14" s="112">
        <v>404165</v>
      </c>
      <c r="D14" s="112">
        <f>D15+D16+D19+D20</f>
        <v>414582</v>
      </c>
      <c r="E14" s="112"/>
      <c r="F14" s="112">
        <f>D14-E14</f>
        <v>414582</v>
      </c>
      <c r="G14" s="166" t="s">
        <v>15</v>
      </c>
      <c r="H14" s="167">
        <v>450460</v>
      </c>
      <c r="I14" s="166" t="s">
        <v>15</v>
      </c>
      <c r="J14" s="170" t="s">
        <v>721</v>
      </c>
      <c r="K14" s="117"/>
      <c r="L14" s="117"/>
      <c r="M14" s="117"/>
      <c r="N14" s="117"/>
      <c r="O14" s="117"/>
      <c r="P14" s="168" t="s">
        <v>15</v>
      </c>
      <c r="Q14" s="117"/>
      <c r="R14" s="168" t="s">
        <v>15</v>
      </c>
      <c r="S14" s="188"/>
      <c r="T14" s="189"/>
      <c r="U14" s="189"/>
    </row>
    <row r="15" s="158" customFormat="1" ht="36" customHeight="1" spans="1:20">
      <c r="A15" s="175" t="s">
        <v>64</v>
      </c>
      <c r="B15" s="117">
        <v>10000</v>
      </c>
      <c r="C15" s="117">
        <v>10000</v>
      </c>
      <c r="D15" s="117">
        <v>20417</v>
      </c>
      <c r="E15" s="117"/>
      <c r="F15" s="117">
        <f t="shared" ref="F15:F20" si="6">D15-E15</f>
        <v>20417</v>
      </c>
      <c r="G15" s="168"/>
      <c r="H15" s="176">
        <v>66304</v>
      </c>
      <c r="I15" s="168"/>
      <c r="J15" s="174" t="s">
        <v>69</v>
      </c>
      <c r="K15" s="112">
        <v>439890</v>
      </c>
      <c r="L15" s="112">
        <v>735830</v>
      </c>
      <c r="M15" s="112">
        <f>SUM(M16:M20)</f>
        <v>758924</v>
      </c>
      <c r="N15" s="112">
        <f>SUM(N16:N20)</f>
        <v>725</v>
      </c>
      <c r="O15" s="112">
        <f>SUM(O16:O20)</f>
        <v>759649</v>
      </c>
      <c r="P15" s="166" t="s">
        <v>15</v>
      </c>
      <c r="Q15" s="112">
        <v>344503</v>
      </c>
      <c r="R15" s="166" t="s">
        <v>15</v>
      </c>
      <c r="S15" s="190"/>
      <c r="T15" s="191"/>
    </row>
    <row r="16" s="158" customFormat="1" ht="36" customHeight="1" spans="1:20">
      <c r="A16" s="177" t="s">
        <v>722</v>
      </c>
      <c r="B16" s="117">
        <v>89100</v>
      </c>
      <c r="C16" s="117">
        <v>359100</v>
      </c>
      <c r="D16" s="117">
        <v>359100</v>
      </c>
      <c r="E16" s="117"/>
      <c r="F16" s="117">
        <f t="shared" si="6"/>
        <v>359100</v>
      </c>
      <c r="G16" s="168"/>
      <c r="H16" s="169">
        <v>364300</v>
      </c>
      <c r="I16" s="168"/>
      <c r="J16" s="170" t="s">
        <v>723</v>
      </c>
      <c r="K16" s="117"/>
      <c r="L16" s="117"/>
      <c r="M16" s="181"/>
      <c r="N16" s="117">
        <v>725</v>
      </c>
      <c r="O16" s="117">
        <f>M16+N16</f>
        <v>725</v>
      </c>
      <c r="P16" s="168"/>
      <c r="Q16" s="117">
        <v>2678</v>
      </c>
      <c r="R16" s="168"/>
      <c r="S16" s="192"/>
      <c r="T16" s="191"/>
    </row>
    <row r="17" s="158" customFormat="1" ht="36" customHeight="1" spans="1:21">
      <c r="A17" s="177" t="s">
        <v>78</v>
      </c>
      <c r="B17" s="117"/>
      <c r="C17" s="117"/>
      <c r="D17" s="178"/>
      <c r="E17" s="117"/>
      <c r="F17" s="117">
        <f t="shared" si="6"/>
        <v>0</v>
      </c>
      <c r="G17" s="168"/>
      <c r="H17" s="179">
        <v>265000</v>
      </c>
      <c r="I17" s="168"/>
      <c r="J17" s="170" t="s">
        <v>724</v>
      </c>
      <c r="K17" s="117">
        <v>22060</v>
      </c>
      <c r="L17" s="117">
        <v>38000</v>
      </c>
      <c r="M17" s="117">
        <v>41464</v>
      </c>
      <c r="N17" s="117"/>
      <c r="O17" s="117">
        <f>M17-N17</f>
        <v>41464</v>
      </c>
      <c r="P17" s="168"/>
      <c r="Q17" s="117">
        <v>23576</v>
      </c>
      <c r="R17" s="168"/>
      <c r="S17" s="187" t="e">
        <f>#REF!-L16</f>
        <v>#REF!</v>
      </c>
      <c r="T17" s="187">
        <f>T20</f>
        <v>188352</v>
      </c>
      <c r="U17" s="187" t="e">
        <f>U19+U20</f>
        <v>#REF!</v>
      </c>
    </row>
    <row r="18" s="158" customFormat="1" ht="36" customHeight="1" spans="1:21">
      <c r="A18" s="177" t="s">
        <v>80</v>
      </c>
      <c r="B18" s="117">
        <v>89100</v>
      </c>
      <c r="C18" s="117">
        <v>359100</v>
      </c>
      <c r="D18" s="178"/>
      <c r="E18" s="117"/>
      <c r="F18" s="117">
        <v>359100</v>
      </c>
      <c r="G18" s="168"/>
      <c r="H18" s="179">
        <v>99300</v>
      </c>
      <c r="I18" s="168"/>
      <c r="J18" s="170" t="s">
        <v>725</v>
      </c>
      <c r="K18" s="117">
        <v>308730</v>
      </c>
      <c r="L18" s="117">
        <v>328730</v>
      </c>
      <c r="M18" s="117">
        <v>336741</v>
      </c>
      <c r="N18" s="117"/>
      <c r="O18" s="117">
        <f>M18-N18</f>
        <v>336741</v>
      </c>
      <c r="P18" s="168"/>
      <c r="Q18" s="117">
        <v>183884</v>
      </c>
      <c r="R18" s="168"/>
      <c r="S18" s="187"/>
      <c r="T18" s="187"/>
      <c r="U18" s="187"/>
    </row>
    <row r="19" s="158" customFormat="1" ht="36" customHeight="1" spans="1:21">
      <c r="A19" s="175" t="s">
        <v>726</v>
      </c>
      <c r="B19" s="117"/>
      <c r="C19" s="117"/>
      <c r="D19" s="117"/>
      <c r="E19" s="117"/>
      <c r="F19" s="117">
        <f t="shared" si="6"/>
        <v>0</v>
      </c>
      <c r="G19" s="168"/>
      <c r="H19" s="179">
        <v>3793</v>
      </c>
      <c r="I19" s="168"/>
      <c r="J19" s="170" t="s">
        <v>727</v>
      </c>
      <c r="K19" s="117">
        <v>109100</v>
      </c>
      <c r="L19" s="117">
        <v>369100</v>
      </c>
      <c r="M19" s="117">
        <v>369100</v>
      </c>
      <c r="N19" s="117"/>
      <c r="O19" s="117">
        <f>M19-N19</f>
        <v>369100</v>
      </c>
      <c r="P19" s="168"/>
      <c r="Q19" s="117">
        <v>99300</v>
      </c>
      <c r="R19" s="168"/>
      <c r="S19" s="188" t="e">
        <f>#REF!-L17</f>
        <v>#REF!</v>
      </c>
      <c r="T19" s="191"/>
      <c r="U19" s="188" t="e">
        <f>T19+S19</f>
        <v>#REF!</v>
      </c>
    </row>
    <row r="20" s="158" customFormat="1" ht="36" customHeight="1" spans="1:21">
      <c r="A20" s="175" t="s">
        <v>728</v>
      </c>
      <c r="B20" s="117">
        <v>35065</v>
      </c>
      <c r="C20" s="117">
        <v>35065</v>
      </c>
      <c r="D20" s="117">
        <v>35065</v>
      </c>
      <c r="E20" s="117"/>
      <c r="F20" s="117">
        <f t="shared" si="6"/>
        <v>35065</v>
      </c>
      <c r="G20" s="168"/>
      <c r="H20" s="169">
        <v>16063</v>
      </c>
      <c r="I20" s="168"/>
      <c r="J20" s="170" t="s">
        <v>729</v>
      </c>
      <c r="K20" s="117"/>
      <c r="L20" s="117"/>
      <c r="M20" s="117">
        <v>11619</v>
      </c>
      <c r="N20" s="117"/>
      <c r="O20" s="117">
        <f>M20-N20</f>
        <v>11619</v>
      </c>
      <c r="P20" s="168"/>
      <c r="Q20" s="117">
        <v>35065</v>
      </c>
      <c r="R20" s="168"/>
      <c r="S20" s="188" t="e">
        <f>#REF!-L19</f>
        <v>#REF!</v>
      </c>
      <c r="T20" s="188">
        <v>188352</v>
      </c>
      <c r="U20" s="188" t="e">
        <f>T20+S20</f>
        <v>#REF!</v>
      </c>
    </row>
    <row r="21" ht="36" customHeight="1" spans="19:21">
      <c r="S21" s="193" t="e">
        <f>#REF!-#REF!</f>
        <v>#REF!</v>
      </c>
      <c r="U21" s="194" t="e">
        <f>T21+S21</f>
        <v>#REF!</v>
      </c>
    </row>
    <row r="22" s="159" customFormat="1" customHeight="1" spans="4:20">
      <c r="D22" s="160"/>
      <c r="E22" s="160"/>
      <c r="F22" s="160"/>
      <c r="G22" s="160"/>
      <c r="H22" s="160"/>
      <c r="I22" s="160"/>
      <c r="J22" s="161"/>
      <c r="K22" s="161"/>
      <c r="L22" s="161"/>
      <c r="M22" s="161"/>
      <c r="N22" s="161"/>
      <c r="O22" s="161"/>
      <c r="P22" s="161"/>
      <c r="Q22" s="161"/>
      <c r="R22" s="160"/>
      <c r="S22" s="160"/>
      <c r="T22" s="162"/>
    </row>
    <row r="23" s="159" customFormat="1" customHeight="1" spans="4:20">
      <c r="D23" s="160"/>
      <c r="E23" s="160"/>
      <c r="F23" s="160"/>
      <c r="G23" s="160"/>
      <c r="H23" s="160"/>
      <c r="I23" s="160"/>
      <c r="J23" s="161"/>
      <c r="K23" s="161"/>
      <c r="L23" s="161"/>
      <c r="M23" s="161"/>
      <c r="N23" s="161"/>
      <c r="O23" s="161"/>
      <c r="P23" s="161"/>
      <c r="Q23" s="161"/>
      <c r="R23" s="160"/>
      <c r="S23" s="160"/>
      <c r="T23" s="195"/>
    </row>
    <row r="24" s="159" customFormat="1" customHeight="1" spans="4:20">
      <c r="D24" s="160"/>
      <c r="E24" s="160"/>
      <c r="F24" s="160"/>
      <c r="G24" s="160"/>
      <c r="H24" s="160"/>
      <c r="I24" s="160"/>
      <c r="J24" s="161"/>
      <c r="K24" s="161"/>
      <c r="L24" s="161"/>
      <c r="M24" s="161"/>
      <c r="N24" s="161"/>
      <c r="O24" s="161"/>
      <c r="P24" s="161"/>
      <c r="Q24" s="161"/>
      <c r="R24" s="160"/>
      <c r="S24" s="160"/>
      <c r="T24" s="195"/>
    </row>
    <row r="25" s="159" customFormat="1" customHeight="1" spans="4:20">
      <c r="D25" s="160"/>
      <c r="E25" s="160"/>
      <c r="F25" s="160"/>
      <c r="G25" s="160"/>
      <c r="H25" s="160"/>
      <c r="I25" s="160"/>
      <c r="J25" s="161"/>
      <c r="K25" s="161"/>
      <c r="L25" s="161"/>
      <c r="M25" s="161"/>
      <c r="N25" s="161"/>
      <c r="O25" s="161"/>
      <c r="P25" s="161"/>
      <c r="Q25" s="161"/>
      <c r="R25" s="160"/>
      <c r="S25" s="160"/>
      <c r="T25" s="195"/>
    </row>
    <row r="26" s="159" customFormat="1" customHeight="1" spans="4:20">
      <c r="D26" s="160"/>
      <c r="E26" s="160"/>
      <c r="F26" s="160"/>
      <c r="G26" s="160"/>
      <c r="H26" s="160"/>
      <c r="I26" s="160"/>
      <c r="J26" s="161"/>
      <c r="K26" s="161"/>
      <c r="L26" s="161"/>
      <c r="M26" s="161"/>
      <c r="N26" s="161"/>
      <c r="O26" s="161"/>
      <c r="P26" s="161"/>
      <c r="Q26" s="161"/>
      <c r="R26" s="160"/>
      <c r="S26" s="160"/>
      <c r="T26" s="195"/>
    </row>
    <row r="27" customHeight="1" spans="20:21">
      <c r="T27" s="195"/>
      <c r="U27" s="159"/>
    </row>
    <row r="28" customHeight="1" spans="20:21">
      <c r="T28" s="195"/>
      <c r="U28" s="159"/>
    </row>
    <row r="29" customHeight="1" spans="20:20">
      <c r="T29" s="195"/>
    </row>
  </sheetData>
  <mergeCells count="3">
    <mergeCell ref="A1:R1"/>
    <mergeCell ref="A2:R2"/>
    <mergeCell ref="A3:J3"/>
  </mergeCells>
  <printOptions horizontalCentered="1"/>
  <pageMargins left="1.10208333333333" right="1.02361111111111" top="1.02361111111111" bottom="0.66875" header="0" footer="0.236111111111111"/>
  <pageSetup paperSize="9" scale="57" firstPageNumber="22" fitToHeight="0" orientation="landscape" useFirstPageNumber="1"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5"/>
  <sheetViews>
    <sheetView topLeftCell="C1" workbookViewId="0">
      <selection activeCell="F16" sqref="F16"/>
    </sheetView>
  </sheetViews>
  <sheetFormatPr defaultColWidth="9" defaultRowHeight="14.25" outlineLevelCol="5"/>
  <cols>
    <col min="1" max="1" width="4.75" style="146" hidden="1" customWidth="1"/>
    <col min="2" max="2" width="11.125" style="146" hidden="1" customWidth="1"/>
    <col min="3" max="3" width="49.625" style="147" customWidth="1"/>
    <col min="4" max="5" width="24.25" style="146" hidden="1" customWidth="1"/>
    <col min="6" max="6" width="27.75" style="146" customWidth="1"/>
    <col min="7" max="16384" width="9" style="146"/>
  </cols>
  <sheetData>
    <row r="1" ht="26.1" customHeight="1" spans="3:6">
      <c r="C1" s="104" t="s">
        <v>730</v>
      </c>
      <c r="D1" s="104"/>
      <c r="E1" s="104"/>
      <c r="F1" s="104"/>
    </row>
    <row r="2" ht="30" customHeight="1" spans="3:6">
      <c r="C2" s="105" t="s">
        <v>731</v>
      </c>
      <c r="D2" s="105"/>
      <c r="E2" s="105"/>
      <c r="F2" s="105"/>
    </row>
    <row r="3" ht="24.95" customHeight="1" spans="3:6">
      <c r="C3" s="24" t="s">
        <v>3</v>
      </c>
      <c r="D3" s="24"/>
      <c r="E3" s="24"/>
      <c r="F3" s="24"/>
    </row>
    <row r="4" ht="39.95" customHeight="1" spans="1:6">
      <c r="A4" s="146" t="s">
        <v>732</v>
      </c>
      <c r="B4" s="146" t="s">
        <v>733</v>
      </c>
      <c r="C4" s="148" t="s">
        <v>734</v>
      </c>
      <c r="D4" s="149" t="s">
        <v>7</v>
      </c>
      <c r="E4" s="149" t="s">
        <v>8</v>
      </c>
      <c r="F4" s="149" t="s">
        <v>9</v>
      </c>
    </row>
    <row r="5" s="145" customFormat="1" ht="39.95" customHeight="1" spans="3:6">
      <c r="C5" s="111" t="s">
        <v>17</v>
      </c>
      <c r="D5" s="117"/>
      <c r="E5" s="117"/>
      <c r="F5" s="117">
        <v>406570</v>
      </c>
    </row>
    <row r="6" s="145" customFormat="1" ht="24.95" customHeight="1" spans="1:6">
      <c r="A6" s="145">
        <f>LEN(B6)</f>
        <v>3</v>
      </c>
      <c r="B6" s="150">
        <v>208</v>
      </c>
      <c r="C6" s="151" t="s">
        <v>710</v>
      </c>
      <c r="D6" s="117"/>
      <c r="E6" s="117"/>
      <c r="F6" s="117">
        <v>885</v>
      </c>
    </row>
    <row r="7" s="145" customFormat="1" ht="24.95" customHeight="1" spans="1:6">
      <c r="A7" s="145">
        <f t="shared" ref="A7:A64" si="0">LEN(B7)</f>
        <v>5</v>
      </c>
      <c r="B7" s="150">
        <v>20822</v>
      </c>
      <c r="C7" s="152" t="s">
        <v>735</v>
      </c>
      <c r="D7" s="117"/>
      <c r="E7" s="117"/>
      <c r="F7" s="117">
        <v>775</v>
      </c>
    </row>
    <row r="8" s="145" customFormat="1" ht="24.95" customHeight="1" spans="1:6">
      <c r="A8" s="145">
        <f t="shared" si="0"/>
        <v>7</v>
      </c>
      <c r="B8" s="150">
        <v>2082201</v>
      </c>
      <c r="C8" s="153" t="s">
        <v>736</v>
      </c>
      <c r="D8" s="117"/>
      <c r="E8" s="117"/>
      <c r="F8" s="117">
        <v>746</v>
      </c>
    </row>
    <row r="9" s="145" customFormat="1" ht="24.95" customHeight="1" spans="1:6">
      <c r="A9" s="145">
        <f t="shared" si="0"/>
        <v>7</v>
      </c>
      <c r="B9" s="150">
        <v>2082202</v>
      </c>
      <c r="C9" s="153" t="s">
        <v>737</v>
      </c>
      <c r="D9" s="117"/>
      <c r="E9" s="117"/>
      <c r="F9" s="117">
        <v>29</v>
      </c>
    </row>
    <row r="10" s="145" customFormat="1" ht="24.95" customHeight="1" spans="1:6">
      <c r="A10" s="145">
        <f t="shared" si="0"/>
        <v>5</v>
      </c>
      <c r="B10" s="150">
        <v>20823</v>
      </c>
      <c r="C10" s="152" t="s">
        <v>738</v>
      </c>
      <c r="D10" s="117"/>
      <c r="E10" s="117"/>
      <c r="F10" s="117">
        <v>110</v>
      </c>
    </row>
    <row r="11" s="145" customFormat="1" ht="24.95" customHeight="1" spans="1:6">
      <c r="A11" s="145">
        <f t="shared" si="0"/>
        <v>7</v>
      </c>
      <c r="B11" s="150">
        <v>2082302</v>
      </c>
      <c r="C11" s="153" t="s">
        <v>737</v>
      </c>
      <c r="D11" s="117"/>
      <c r="E11" s="117"/>
      <c r="F11" s="117">
        <v>110</v>
      </c>
    </row>
    <row r="12" s="145" customFormat="1" ht="24.95" customHeight="1" spans="1:6">
      <c r="A12" s="145">
        <f t="shared" si="0"/>
        <v>3</v>
      </c>
      <c r="B12" s="150">
        <v>212</v>
      </c>
      <c r="C12" s="151" t="s">
        <v>712</v>
      </c>
      <c r="D12" s="117"/>
      <c r="E12" s="117"/>
      <c r="F12" s="117">
        <v>360424</v>
      </c>
    </row>
    <row r="13" s="145" customFormat="1" ht="24.95" customHeight="1" spans="1:6">
      <c r="A13" s="145">
        <f t="shared" si="0"/>
        <v>5</v>
      </c>
      <c r="B13" s="150">
        <v>21208</v>
      </c>
      <c r="C13" s="152" t="s">
        <v>739</v>
      </c>
      <c r="D13" s="117"/>
      <c r="E13" s="117"/>
      <c r="F13" s="117">
        <v>316239</v>
      </c>
    </row>
    <row r="14" s="145" customFormat="1" ht="24.95" customHeight="1" spans="1:6">
      <c r="A14" s="145">
        <f t="shared" si="0"/>
        <v>7</v>
      </c>
      <c r="B14" s="150">
        <v>2120801</v>
      </c>
      <c r="C14" s="153" t="s">
        <v>740</v>
      </c>
      <c r="D14" s="117"/>
      <c r="E14" s="117"/>
      <c r="F14" s="117">
        <v>212779</v>
      </c>
    </row>
    <row r="15" s="145" customFormat="1" ht="24.95" customHeight="1" spans="1:6">
      <c r="A15" s="145">
        <f t="shared" si="0"/>
        <v>7</v>
      </c>
      <c r="B15" s="150">
        <v>2120802</v>
      </c>
      <c r="C15" s="153" t="s">
        <v>741</v>
      </c>
      <c r="D15" s="117"/>
      <c r="E15" s="117"/>
      <c r="F15" s="117">
        <v>92651</v>
      </c>
    </row>
    <row r="16" s="145" customFormat="1" ht="24.95" customHeight="1" spans="1:6">
      <c r="A16" s="145">
        <f t="shared" si="0"/>
        <v>7</v>
      </c>
      <c r="B16" s="150">
        <v>2120803</v>
      </c>
      <c r="C16" s="153" t="s">
        <v>742</v>
      </c>
      <c r="D16" s="117"/>
      <c r="E16" s="117"/>
      <c r="F16" s="117"/>
    </row>
    <row r="17" s="145" customFormat="1" ht="24.95" customHeight="1" spans="1:6">
      <c r="A17" s="145">
        <f t="shared" si="0"/>
        <v>7</v>
      </c>
      <c r="B17" s="150">
        <v>2120804</v>
      </c>
      <c r="C17" s="153" t="s">
        <v>743</v>
      </c>
      <c r="D17" s="117"/>
      <c r="E17" s="117"/>
      <c r="F17" s="117">
        <v>1821</v>
      </c>
    </row>
    <row r="18" s="145" customFormat="1" ht="24.95" customHeight="1" spans="1:6">
      <c r="A18" s="145">
        <f t="shared" si="0"/>
        <v>7</v>
      </c>
      <c r="B18" s="150">
        <v>2120805</v>
      </c>
      <c r="C18" s="153" t="s">
        <v>744</v>
      </c>
      <c r="D18" s="117"/>
      <c r="E18" s="117"/>
      <c r="F18" s="117">
        <v>6140</v>
      </c>
    </row>
    <row r="19" s="145" customFormat="1" ht="24.95" customHeight="1" spans="1:6">
      <c r="A19" s="145">
        <f t="shared" si="0"/>
        <v>7</v>
      </c>
      <c r="B19" s="150">
        <v>2120806</v>
      </c>
      <c r="C19" s="153" t="s">
        <v>745</v>
      </c>
      <c r="D19" s="117"/>
      <c r="E19" s="117"/>
      <c r="F19" s="117">
        <v>1743</v>
      </c>
    </row>
    <row r="20" s="145" customFormat="1" ht="24.95" customHeight="1" spans="1:6">
      <c r="A20" s="145">
        <f t="shared" si="0"/>
        <v>7</v>
      </c>
      <c r="B20" s="150">
        <v>2120899</v>
      </c>
      <c r="C20" s="153" t="s">
        <v>746</v>
      </c>
      <c r="D20" s="117"/>
      <c r="E20" s="117"/>
      <c r="F20" s="117">
        <v>1105</v>
      </c>
    </row>
    <row r="21" s="145" customFormat="1" ht="24.95" customHeight="1" spans="1:6">
      <c r="A21" s="145">
        <f t="shared" si="0"/>
        <v>5</v>
      </c>
      <c r="B21" s="150">
        <v>21210</v>
      </c>
      <c r="C21" s="152" t="s">
        <v>747</v>
      </c>
      <c r="D21" s="117"/>
      <c r="E21" s="117"/>
      <c r="F21" s="117">
        <v>39685</v>
      </c>
    </row>
    <row r="22" s="145" customFormat="1" ht="24.95" customHeight="1" spans="1:6">
      <c r="A22" s="145">
        <f t="shared" si="0"/>
        <v>7</v>
      </c>
      <c r="B22" s="150">
        <v>2121001</v>
      </c>
      <c r="C22" s="153" t="s">
        <v>740</v>
      </c>
      <c r="D22" s="117"/>
      <c r="E22" s="117"/>
      <c r="F22" s="117">
        <v>24209</v>
      </c>
    </row>
    <row r="23" s="145" customFormat="1" ht="24.95" customHeight="1" spans="1:6">
      <c r="A23" s="145">
        <f t="shared" si="0"/>
        <v>7</v>
      </c>
      <c r="B23" s="150">
        <v>2121002</v>
      </c>
      <c r="C23" s="153" t="s">
        <v>741</v>
      </c>
      <c r="D23" s="117"/>
      <c r="E23" s="117"/>
      <c r="F23" s="117">
        <v>1476</v>
      </c>
    </row>
    <row r="24" s="145" customFormat="1" ht="24.95" customHeight="1" spans="1:6">
      <c r="A24" s="145">
        <f t="shared" si="0"/>
        <v>5</v>
      </c>
      <c r="B24" s="150">
        <v>21211</v>
      </c>
      <c r="C24" s="152" t="s">
        <v>748</v>
      </c>
      <c r="D24" s="117"/>
      <c r="E24" s="117"/>
      <c r="F24" s="117"/>
    </row>
    <row r="25" s="145" customFormat="1" ht="24.95" customHeight="1" spans="1:6">
      <c r="A25" s="145">
        <f t="shared" si="0"/>
        <v>5</v>
      </c>
      <c r="B25" s="150">
        <v>21213</v>
      </c>
      <c r="C25" s="152" t="s">
        <v>749</v>
      </c>
      <c r="D25" s="117"/>
      <c r="E25" s="117"/>
      <c r="F25" s="117"/>
    </row>
    <row r="26" s="145" customFormat="1" ht="24.95" customHeight="1" spans="1:6">
      <c r="A26" s="145">
        <f t="shared" si="0"/>
        <v>7</v>
      </c>
      <c r="B26" s="150">
        <v>2121301</v>
      </c>
      <c r="C26" s="153" t="s">
        <v>750</v>
      </c>
      <c r="D26" s="117"/>
      <c r="E26" s="117"/>
      <c r="F26" s="117"/>
    </row>
    <row r="27" s="145" customFormat="1" ht="24.95" customHeight="1" spans="1:6">
      <c r="A27" s="145">
        <f t="shared" si="0"/>
        <v>5</v>
      </c>
      <c r="B27" s="150">
        <v>21214</v>
      </c>
      <c r="C27" s="152" t="s">
        <v>751</v>
      </c>
      <c r="D27" s="117"/>
      <c r="E27" s="117"/>
      <c r="F27" s="117">
        <v>4500</v>
      </c>
    </row>
    <row r="28" s="145" customFormat="1" ht="24.95" customHeight="1" spans="1:6">
      <c r="A28" s="145">
        <f t="shared" si="0"/>
        <v>7</v>
      </c>
      <c r="B28" s="150">
        <v>2121401</v>
      </c>
      <c r="C28" s="153" t="s">
        <v>752</v>
      </c>
      <c r="D28" s="117"/>
      <c r="E28" s="117"/>
      <c r="F28" s="117"/>
    </row>
    <row r="29" s="145" customFormat="1" ht="24.95" customHeight="1" spans="1:6">
      <c r="A29" s="145">
        <f t="shared" si="0"/>
        <v>7</v>
      </c>
      <c r="B29" s="150">
        <v>2121499</v>
      </c>
      <c r="C29" s="153" t="s">
        <v>753</v>
      </c>
      <c r="D29" s="117"/>
      <c r="E29" s="117"/>
      <c r="F29" s="117">
        <v>4380</v>
      </c>
    </row>
    <row r="30" s="145" customFormat="1" ht="24.95" customHeight="1" spans="1:6">
      <c r="A30" s="145">
        <f t="shared" si="0"/>
        <v>3</v>
      </c>
      <c r="B30" s="150">
        <v>213</v>
      </c>
      <c r="C30" s="151" t="s">
        <v>714</v>
      </c>
      <c r="D30" s="117"/>
      <c r="E30" s="117"/>
      <c r="F30" s="117">
        <v>5173</v>
      </c>
    </row>
    <row r="31" s="145" customFormat="1" ht="24.95" customHeight="1" spans="1:6">
      <c r="A31" s="145">
        <f t="shared" si="0"/>
        <v>5</v>
      </c>
      <c r="B31" s="150">
        <v>21367</v>
      </c>
      <c r="C31" s="152" t="s">
        <v>754</v>
      </c>
      <c r="D31" s="117"/>
      <c r="E31" s="117"/>
      <c r="F31" s="117">
        <v>511</v>
      </c>
    </row>
    <row r="32" s="145" customFormat="1" ht="24.95" customHeight="1" spans="1:6">
      <c r="A32" s="145">
        <f t="shared" si="0"/>
        <v>7</v>
      </c>
      <c r="B32" s="150">
        <v>2136701</v>
      </c>
      <c r="C32" s="153" t="s">
        <v>737</v>
      </c>
      <c r="D32" s="117"/>
      <c r="E32" s="117"/>
      <c r="F32" s="117">
        <v>460</v>
      </c>
    </row>
    <row r="33" s="145" customFormat="1" ht="24.95" customHeight="1" spans="1:6">
      <c r="A33" s="145">
        <f t="shared" si="0"/>
        <v>7</v>
      </c>
      <c r="B33" s="150">
        <v>2136702</v>
      </c>
      <c r="C33" s="153" t="s">
        <v>755</v>
      </c>
      <c r="D33" s="117"/>
      <c r="E33" s="117"/>
      <c r="F33" s="117">
        <v>1</v>
      </c>
    </row>
    <row r="34" s="145" customFormat="1" ht="24.95" customHeight="1" spans="1:6">
      <c r="A34" s="145">
        <f t="shared" si="0"/>
        <v>7</v>
      </c>
      <c r="B34" s="150">
        <v>2136799</v>
      </c>
      <c r="C34" s="153" t="s">
        <v>756</v>
      </c>
      <c r="D34" s="117"/>
      <c r="E34" s="117"/>
      <c r="F34" s="117">
        <v>50</v>
      </c>
    </row>
    <row r="35" s="145" customFormat="1" ht="24.95" customHeight="1" spans="1:6">
      <c r="A35" s="145">
        <f t="shared" si="0"/>
        <v>5</v>
      </c>
      <c r="B35" s="150">
        <v>21369</v>
      </c>
      <c r="C35" s="152" t="s">
        <v>757</v>
      </c>
      <c r="D35" s="117"/>
      <c r="E35" s="117"/>
      <c r="F35" s="117">
        <v>4662</v>
      </c>
    </row>
    <row r="36" s="145" customFormat="1" ht="24.95" customHeight="1" spans="1:6">
      <c r="A36" s="145">
        <f t="shared" si="0"/>
        <v>7</v>
      </c>
      <c r="B36" s="150">
        <v>2136902</v>
      </c>
      <c r="C36" s="153" t="s">
        <v>758</v>
      </c>
      <c r="D36" s="117"/>
      <c r="E36" s="117"/>
      <c r="F36" s="117">
        <v>4662</v>
      </c>
    </row>
    <row r="37" s="145" customFormat="1" ht="24.95" customHeight="1" spans="1:6">
      <c r="A37" s="145">
        <f t="shared" si="0"/>
        <v>3</v>
      </c>
      <c r="B37" s="150">
        <v>229</v>
      </c>
      <c r="C37" s="151" t="s">
        <v>716</v>
      </c>
      <c r="D37" s="117"/>
      <c r="E37" s="117"/>
      <c r="F37" s="117">
        <v>1017</v>
      </c>
    </row>
    <row r="38" s="145" customFormat="1" ht="24.95" customHeight="1" spans="1:6">
      <c r="A38" s="145">
        <f t="shared" si="0"/>
        <v>5</v>
      </c>
      <c r="B38" s="150">
        <v>22904</v>
      </c>
      <c r="C38" s="152" t="s">
        <v>759</v>
      </c>
      <c r="D38" s="117"/>
      <c r="E38" s="117"/>
      <c r="F38" s="117"/>
    </row>
    <row r="39" s="145" customFormat="1" ht="24.95" customHeight="1" spans="1:6">
      <c r="A39" s="145">
        <f t="shared" si="0"/>
        <v>7</v>
      </c>
      <c r="B39" s="150">
        <v>2290402</v>
      </c>
      <c r="C39" s="154" t="s">
        <v>760</v>
      </c>
      <c r="D39" s="117"/>
      <c r="E39" s="117"/>
      <c r="F39" s="117"/>
    </row>
    <row r="40" s="145" customFormat="1" ht="24.95" customHeight="1" spans="1:6">
      <c r="A40" s="145">
        <f t="shared" si="0"/>
        <v>5</v>
      </c>
      <c r="B40" s="150">
        <v>22908</v>
      </c>
      <c r="C40" s="152" t="s">
        <v>761</v>
      </c>
      <c r="D40" s="117"/>
      <c r="E40" s="117"/>
      <c r="F40" s="117"/>
    </row>
    <row r="41" s="145" customFormat="1" ht="24.95" customHeight="1" spans="1:6">
      <c r="A41" s="145">
        <f t="shared" si="0"/>
        <v>7</v>
      </c>
      <c r="B41" s="150">
        <v>2290808</v>
      </c>
      <c r="C41" s="153" t="s">
        <v>762</v>
      </c>
      <c r="D41" s="117"/>
      <c r="E41" s="117"/>
      <c r="F41" s="117"/>
    </row>
    <row r="42" s="145" customFormat="1" ht="24.95" customHeight="1" spans="1:6">
      <c r="A42" s="145">
        <f t="shared" si="0"/>
        <v>5</v>
      </c>
      <c r="B42" s="150">
        <v>22960</v>
      </c>
      <c r="C42" s="152" t="s">
        <v>763</v>
      </c>
      <c r="D42" s="117"/>
      <c r="E42" s="117"/>
      <c r="F42" s="117">
        <v>1017</v>
      </c>
    </row>
    <row r="43" s="145" customFormat="1" ht="24.95" customHeight="1" spans="1:6">
      <c r="A43" s="145">
        <f t="shared" si="0"/>
        <v>7</v>
      </c>
      <c r="B43" s="150">
        <v>2296002</v>
      </c>
      <c r="C43" s="153" t="s">
        <v>764</v>
      </c>
      <c r="D43" s="117"/>
      <c r="E43" s="117"/>
      <c r="F43" s="117">
        <v>95</v>
      </c>
    </row>
    <row r="44" s="145" customFormat="1" ht="24.95" customHeight="1" spans="1:6">
      <c r="A44" s="145">
        <f t="shared" si="0"/>
        <v>7</v>
      </c>
      <c r="B44" s="150">
        <v>2296003</v>
      </c>
      <c r="C44" s="153" t="s">
        <v>765</v>
      </c>
      <c r="D44" s="117"/>
      <c r="E44" s="117"/>
      <c r="F44" s="117">
        <v>494</v>
      </c>
    </row>
    <row r="45" s="145" customFormat="1" ht="24.95" customHeight="1" spans="1:6">
      <c r="A45" s="145">
        <f t="shared" si="0"/>
        <v>7</v>
      </c>
      <c r="B45" s="150">
        <v>2296004</v>
      </c>
      <c r="C45" s="153" t="s">
        <v>766</v>
      </c>
      <c r="D45" s="117"/>
      <c r="E45" s="117"/>
      <c r="F45" s="117">
        <v>10</v>
      </c>
    </row>
    <row r="46" s="145" customFormat="1" ht="24.95" customHeight="1" spans="1:6">
      <c r="A46" s="145">
        <f t="shared" si="0"/>
        <v>7</v>
      </c>
      <c r="B46" s="150">
        <v>2296006</v>
      </c>
      <c r="C46" s="153" t="s">
        <v>767</v>
      </c>
      <c r="D46" s="117"/>
      <c r="E46" s="117"/>
      <c r="F46" s="117">
        <v>226</v>
      </c>
    </row>
    <row r="47" s="145" customFormat="1" ht="24.95" customHeight="1" spans="1:6">
      <c r="A47" s="145">
        <f t="shared" si="0"/>
        <v>7</v>
      </c>
      <c r="B47" s="150">
        <v>2296013</v>
      </c>
      <c r="C47" s="153" t="s">
        <v>768</v>
      </c>
      <c r="D47" s="117"/>
      <c r="E47" s="117"/>
      <c r="F47" s="117">
        <v>149</v>
      </c>
    </row>
    <row r="48" s="145" customFormat="1" ht="24.95" customHeight="1" spans="1:6">
      <c r="A48" s="145">
        <f t="shared" si="0"/>
        <v>7</v>
      </c>
      <c r="B48" s="150">
        <v>2296099</v>
      </c>
      <c r="C48" s="153" t="s">
        <v>769</v>
      </c>
      <c r="D48" s="117"/>
      <c r="E48" s="117"/>
      <c r="F48" s="117">
        <v>43</v>
      </c>
    </row>
    <row r="49" s="145" customFormat="1" ht="24.95" customHeight="1" spans="1:6">
      <c r="A49" s="145">
        <f t="shared" si="0"/>
        <v>3</v>
      </c>
      <c r="B49" s="150">
        <v>232</v>
      </c>
      <c r="C49" s="151" t="s">
        <v>718</v>
      </c>
      <c r="D49" s="117"/>
      <c r="E49" s="117"/>
      <c r="F49" s="117">
        <v>39064</v>
      </c>
    </row>
    <row r="50" s="145" customFormat="1" ht="24.95" customHeight="1" spans="1:6">
      <c r="A50" s="145">
        <f t="shared" si="0"/>
        <v>5</v>
      </c>
      <c r="B50" s="150">
        <v>23204</v>
      </c>
      <c r="C50" s="152" t="s">
        <v>770</v>
      </c>
      <c r="D50" s="117"/>
      <c r="E50" s="117"/>
      <c r="F50" s="117">
        <v>39064</v>
      </c>
    </row>
    <row r="51" s="145" customFormat="1" ht="24.95" customHeight="1" spans="1:6">
      <c r="A51" s="145">
        <f t="shared" si="0"/>
        <v>7</v>
      </c>
      <c r="B51" s="150">
        <v>2320411</v>
      </c>
      <c r="C51" s="153" t="s">
        <v>771</v>
      </c>
      <c r="D51" s="117"/>
      <c r="E51" s="117"/>
      <c r="F51" s="117">
        <v>20035</v>
      </c>
    </row>
    <row r="52" s="145" customFormat="1" ht="24.95" customHeight="1" spans="1:6">
      <c r="A52" s="145">
        <f t="shared" si="0"/>
        <v>7</v>
      </c>
      <c r="B52" s="150">
        <v>2320431</v>
      </c>
      <c r="C52" s="153" t="s">
        <v>772</v>
      </c>
      <c r="D52" s="117"/>
      <c r="E52" s="117"/>
      <c r="F52" s="117">
        <v>7088</v>
      </c>
    </row>
    <row r="53" s="145" customFormat="1" ht="24.95" customHeight="1" spans="1:6">
      <c r="A53" s="145">
        <f t="shared" si="0"/>
        <v>7</v>
      </c>
      <c r="B53" s="150">
        <v>2320433</v>
      </c>
      <c r="C53" s="153" t="s">
        <v>773</v>
      </c>
      <c r="D53" s="117"/>
      <c r="E53" s="117"/>
      <c r="F53" s="117">
        <v>1373</v>
      </c>
    </row>
    <row r="54" s="145" customFormat="1" ht="24.95" customHeight="1" spans="1:6">
      <c r="A54" s="145">
        <f t="shared" si="0"/>
        <v>7</v>
      </c>
      <c r="B54" s="150">
        <v>2320498</v>
      </c>
      <c r="C54" s="153" t="s">
        <v>774</v>
      </c>
      <c r="D54" s="117"/>
      <c r="E54" s="117"/>
      <c r="F54" s="117">
        <v>10568</v>
      </c>
    </row>
    <row r="55" s="145" customFormat="1" ht="24.95" customHeight="1" spans="1:6">
      <c r="A55" s="145">
        <f t="shared" si="0"/>
        <v>3</v>
      </c>
      <c r="B55" s="150">
        <v>233</v>
      </c>
      <c r="C55" s="151" t="s">
        <v>719</v>
      </c>
      <c r="D55" s="117"/>
      <c r="E55" s="117"/>
      <c r="F55" s="117">
        <v>7</v>
      </c>
    </row>
    <row r="56" s="145" customFormat="1" ht="24.95" customHeight="1" spans="1:6">
      <c r="A56" s="145">
        <f t="shared" si="0"/>
        <v>5</v>
      </c>
      <c r="B56" s="150">
        <v>23304</v>
      </c>
      <c r="C56" s="152" t="s">
        <v>775</v>
      </c>
      <c r="D56" s="117"/>
      <c r="E56" s="117"/>
      <c r="F56" s="117">
        <v>7</v>
      </c>
    </row>
    <row r="57" s="145" customFormat="1" ht="24.95" customHeight="1" spans="2:6">
      <c r="B57" s="150"/>
      <c r="C57" s="153" t="s">
        <v>776</v>
      </c>
      <c r="D57" s="117"/>
      <c r="E57" s="117"/>
      <c r="F57" s="117">
        <v>6</v>
      </c>
    </row>
    <row r="58" s="145" customFormat="1" ht="24.95" customHeight="1" spans="1:6">
      <c r="A58" s="145">
        <f t="shared" ref="A58:A65" si="1">LEN(B58)</f>
        <v>7</v>
      </c>
      <c r="B58" s="150">
        <v>2330411</v>
      </c>
      <c r="C58" s="153" t="s">
        <v>777</v>
      </c>
      <c r="D58" s="117"/>
      <c r="E58" s="117"/>
      <c r="F58" s="117">
        <v>1</v>
      </c>
    </row>
    <row r="59" s="145" customFormat="1" ht="24.95" customHeight="1" spans="1:6">
      <c r="A59" s="145">
        <f t="shared" si="1"/>
        <v>3</v>
      </c>
      <c r="B59" s="150">
        <v>234</v>
      </c>
      <c r="C59" s="151" t="s">
        <v>720</v>
      </c>
      <c r="D59" s="117"/>
      <c r="E59" s="117"/>
      <c r="F59" s="117"/>
    </row>
    <row r="60" s="145" customFormat="1" ht="24.95" customHeight="1" spans="1:6">
      <c r="A60" s="145">
        <f t="shared" si="1"/>
        <v>5</v>
      </c>
      <c r="B60" s="150">
        <v>23401</v>
      </c>
      <c r="C60" s="155" t="s">
        <v>778</v>
      </c>
      <c r="D60" s="117"/>
      <c r="E60" s="117"/>
      <c r="F60" s="117"/>
    </row>
    <row r="61" s="145" customFormat="1" ht="24.95" customHeight="1" spans="1:6">
      <c r="A61" s="145">
        <f t="shared" si="1"/>
        <v>7</v>
      </c>
      <c r="B61" s="150">
        <v>2340109</v>
      </c>
      <c r="C61" s="156" t="s">
        <v>779</v>
      </c>
      <c r="D61" s="117"/>
      <c r="E61" s="117"/>
      <c r="F61" s="117"/>
    </row>
    <row r="62" s="145" customFormat="1" ht="24.95" customHeight="1" spans="1:6">
      <c r="A62" s="145">
        <f t="shared" si="1"/>
        <v>7</v>
      </c>
      <c r="B62" s="150">
        <v>2340110</v>
      </c>
      <c r="C62" s="156" t="s">
        <v>780</v>
      </c>
      <c r="D62" s="117"/>
      <c r="E62" s="117"/>
      <c r="F62" s="117"/>
    </row>
    <row r="63" s="145" customFormat="1" ht="24.95" customHeight="1" spans="1:6">
      <c r="A63" s="145">
        <f t="shared" si="1"/>
        <v>7</v>
      </c>
      <c r="B63" s="150">
        <v>2340199</v>
      </c>
      <c r="C63" s="156" t="s">
        <v>781</v>
      </c>
      <c r="D63" s="117"/>
      <c r="E63" s="117"/>
      <c r="F63" s="117"/>
    </row>
    <row r="64" s="145" customFormat="1" ht="24.95" customHeight="1" spans="1:6">
      <c r="A64" s="145">
        <f t="shared" si="1"/>
        <v>5</v>
      </c>
      <c r="B64" s="150">
        <v>23402</v>
      </c>
      <c r="C64" s="155" t="s">
        <v>782</v>
      </c>
      <c r="D64" s="117"/>
      <c r="E64" s="117"/>
      <c r="F64" s="117"/>
    </row>
    <row r="65" s="145" customFormat="1" ht="24.95" customHeight="1" spans="1:6">
      <c r="A65" s="145">
        <f t="shared" si="1"/>
        <v>7</v>
      </c>
      <c r="B65" s="150">
        <v>2340299</v>
      </c>
      <c r="C65" s="156" t="s">
        <v>783</v>
      </c>
      <c r="D65" s="117"/>
      <c r="E65" s="117"/>
      <c r="F65" s="117"/>
    </row>
  </sheetData>
  <autoFilter ref="A4:H65">
    <extLst/>
  </autoFilter>
  <mergeCells count="3">
    <mergeCell ref="C1:D1"/>
    <mergeCell ref="C2:F2"/>
    <mergeCell ref="C3:F3"/>
  </mergeCells>
  <printOptions horizontalCentered="1"/>
  <pageMargins left="1.10208333333333" right="1.02361111111111" top="1.45625" bottom="1.0625" header="0" footer="0.236111111111111"/>
  <pageSetup paperSize="9" firstPageNumber="22" fitToHeight="0" orientation="portrait" useFirstPageNumber="1"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说明</vt:lpstr>
      <vt:lpstr>1.公共平衡</vt:lpstr>
      <vt:lpstr>2.支出（功能分类）</vt:lpstr>
      <vt:lpstr>3.基本支出（经济分类）</vt:lpstr>
      <vt:lpstr>4.公共转移支付</vt:lpstr>
      <vt:lpstr>5.转移支付分地区</vt:lpstr>
      <vt:lpstr>6.转移支付分项目</vt:lpstr>
      <vt:lpstr>7.基金平衡</vt:lpstr>
      <vt:lpstr>8.基金支出</vt:lpstr>
      <vt:lpstr>9.基金转移支付</vt:lpstr>
      <vt:lpstr>10.国资平衡</vt:lpstr>
      <vt:lpstr>11.社保收入</vt:lpstr>
      <vt:lpstr>12.社保支出</vt:lpstr>
      <vt:lpstr>13.社保结余</vt:lpstr>
      <vt:lpstr>14.债务限额及余额</vt:lpstr>
      <vt:lpstr>15.债券使用情况</vt:lpstr>
      <vt:lpstr>16.债务相关情况</vt:lpstr>
      <vt:lpstr>17.“三公”经费支出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彭颖</dc:creator>
  <cp:lastModifiedBy>Administrator</cp:lastModifiedBy>
  <dcterms:created xsi:type="dcterms:W3CDTF">2020-05-06T07:47:00Z</dcterms:created>
  <cp:lastPrinted>2021-07-22T06:42:00Z</cp:lastPrinted>
  <dcterms:modified xsi:type="dcterms:W3CDTF">2022-08-04T02:27:46Z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FBF994E27B024F2DABC9B04E0243227F</vt:lpwstr>
  </property>
</Properties>
</file>